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192" windowWidth="18192" windowHeight="11772" activeTab="4"/>
  </bookViews>
  <sheets>
    <sheet name="Celkem - VS19" sheetId="51" r:id="rId1"/>
    <sheet name="PROFI - VS19" sheetId="60" r:id="rId2"/>
    <sheet name="SK HL - VS19" sheetId="58" r:id="rId3"/>
    <sheet name="SK JA - VS19 " sheetId="57" r:id="rId4"/>
    <sheet name="SK RpR - VS19 " sheetId="55" r:id="rId5"/>
    <sheet name="SK VM - VS19 " sheetId="56" r:id="rId6"/>
    <sheet name="SK - VS19" sheetId="54" r:id="rId7"/>
  </sheets>
  <definedNames>
    <definedName name="_xlnm._FilterDatabase" localSheetId="0" hidden="1">'Celkem - VS19'!$D$3:$X$4</definedName>
    <definedName name="_xlnm._FilterDatabase" localSheetId="1" hidden="1">'PROFI - VS19'!$D$3:$X$4</definedName>
    <definedName name="_xlnm._FilterDatabase" localSheetId="6" hidden="1">'SK - VS19'!$D$3:$X$4</definedName>
    <definedName name="_xlnm._FilterDatabase" localSheetId="2" hidden="1">'SK HL - VS19'!$D$3:$X$4</definedName>
    <definedName name="_xlnm._FilterDatabase" localSheetId="3" hidden="1">'SK JA - VS19 '!$D$3:$X$4</definedName>
    <definedName name="_xlnm._FilterDatabase" localSheetId="4" hidden="1">'SK RpR - VS19 '!$D$3:$X$4</definedName>
    <definedName name="_xlnm._FilterDatabase" localSheetId="5" hidden="1">'SK VM - VS19 '!$D$3:$X$4</definedName>
    <definedName name="_xlnm.Print_Titles" localSheetId="0">'Celkem - VS19'!$3:$5</definedName>
    <definedName name="_xlnm.Print_Titles" localSheetId="1">'PROFI - VS19'!$3:$5</definedName>
    <definedName name="_xlnm.Print_Titles" localSheetId="6">'SK - VS19'!$3:$5</definedName>
    <definedName name="_xlnm.Print_Titles" localSheetId="2">'SK HL - VS19'!$3:$5</definedName>
    <definedName name="_xlnm.Print_Titles" localSheetId="3">'SK JA - VS19 '!$3:$5</definedName>
    <definedName name="_xlnm.Print_Titles" localSheetId="4">'SK RpR - VS19 '!$3:$5</definedName>
    <definedName name="_xlnm.Print_Titles" localSheetId="5">'SK VM - VS19 '!$3:$5</definedName>
  </definedNames>
  <calcPr calcId="125725"/>
</workbook>
</file>

<file path=xl/calcChain.xml><?xml version="1.0" encoding="utf-8"?>
<calcChain xmlns="http://schemas.openxmlformats.org/spreadsheetml/2006/main">
  <c r="W18" i="60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X12" i="56"/>
  <c r="W12"/>
  <c r="W13"/>
  <c r="X13" s="1"/>
  <c r="W11" i="58"/>
  <c r="X11" s="1"/>
  <c r="W10"/>
  <c r="X10" s="1"/>
  <c r="W9"/>
  <c r="X9" s="1"/>
  <c r="W8"/>
  <c r="X8" s="1"/>
  <c r="W7"/>
  <c r="X7" s="1"/>
  <c r="W6"/>
  <c r="X6" s="1"/>
  <c r="W11" i="57"/>
  <c r="X11" s="1"/>
  <c r="W10"/>
  <c r="X10" s="1"/>
  <c r="W9"/>
  <c r="X9" s="1"/>
  <c r="W8"/>
  <c r="X8" s="1"/>
  <c r="W7"/>
  <c r="X7" s="1"/>
  <c r="W6"/>
  <c r="X6" s="1"/>
  <c r="W18" i="56"/>
  <c r="X18" s="1"/>
  <c r="W17"/>
  <c r="X17" s="1"/>
  <c r="W16"/>
  <c r="X16" s="1"/>
  <c r="W15"/>
  <c r="X15" s="1"/>
  <c r="W14"/>
  <c r="X14" s="1"/>
  <c r="W11"/>
  <c r="X11" s="1"/>
  <c r="W10"/>
  <c r="X10" s="1"/>
  <c r="W9"/>
  <c r="X9" s="1"/>
  <c r="W8"/>
  <c r="X8" s="1"/>
  <c r="W7"/>
  <c r="X7" s="1"/>
  <c r="W6"/>
  <c r="X6" s="1"/>
  <c r="W12" i="55"/>
  <c r="X12" s="1"/>
  <c r="W11"/>
  <c r="X11" s="1"/>
  <c r="W10"/>
  <c r="X10" s="1"/>
  <c r="W9"/>
  <c r="X9" s="1"/>
  <c r="W8"/>
  <c r="X8" s="1"/>
  <c r="W7"/>
  <c r="X7" s="1"/>
  <c r="W6"/>
  <c r="X6" s="1"/>
  <c r="W20" i="54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65" i="51"/>
  <c r="X65" s="1"/>
  <c r="W64"/>
  <c r="X64" s="1"/>
  <c r="W63"/>
  <c r="X63" s="1"/>
  <c r="W61"/>
  <c r="X61" s="1"/>
  <c r="W60"/>
  <c r="X60" s="1"/>
  <c r="W59"/>
  <c r="X59" s="1"/>
  <c r="W58"/>
  <c r="X58" s="1"/>
  <c r="W57"/>
  <c r="X57" s="1"/>
  <c r="W56"/>
  <c r="X56" s="1"/>
  <c r="W55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W38"/>
  <c r="X38" s="1"/>
  <c r="W37"/>
  <c r="X37" s="1"/>
  <c r="W62"/>
  <c r="X62" s="1"/>
  <c r="W36"/>
  <c r="X36" s="1"/>
  <c r="W35"/>
  <c r="X35" s="1"/>
  <c r="W34"/>
  <c r="X34" s="1"/>
  <c r="W33"/>
  <c r="X33" s="1"/>
  <c r="W32"/>
  <c r="X32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</calcChain>
</file>

<file path=xl/comments1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tomancova</author>
  </authors>
  <commentList>
    <comment ref="N3" authorId="0">
      <text>
        <r>
          <rPr>
            <b/>
            <sz val="9"/>
            <color indexed="81"/>
            <rFont val="Tahoma"/>
            <family val="2"/>
            <charset val="238"/>
          </rPr>
          <t>tomancova:
vzorec 
=KDYŽ(NEBO(Q76=1;R76=1);1;0)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<sst xmlns="http://schemas.openxmlformats.org/spreadsheetml/2006/main" count="435" uniqueCount="98">
  <si>
    <t>Veřejný internet</t>
  </si>
  <si>
    <t>Výkaz KULT</t>
  </si>
  <si>
    <t>Knihovna</t>
  </si>
  <si>
    <t>Halenkov</t>
  </si>
  <si>
    <t>Horní Bečva</t>
  </si>
  <si>
    <t>Horní Lideč</t>
  </si>
  <si>
    <t>Hovězí</t>
  </si>
  <si>
    <t>Jablůnka</t>
  </si>
  <si>
    <t>Karolinka</t>
  </si>
  <si>
    <t>Kelč</t>
  </si>
  <si>
    <t>Nový Hrozenkov</t>
  </si>
  <si>
    <t>Valašská Polanka</t>
  </si>
  <si>
    <t>Valašské Meziříčí</t>
  </si>
  <si>
    <t>Velké Karlovice</t>
  </si>
  <si>
    <t>Zubří</t>
  </si>
  <si>
    <t>Branky</t>
  </si>
  <si>
    <t>Bystřička</t>
  </si>
  <si>
    <t>Dolní Bečva</t>
  </si>
  <si>
    <t>Francova Lhota</t>
  </si>
  <si>
    <t>Hošťálková</t>
  </si>
  <si>
    <t>Huslenky</t>
  </si>
  <si>
    <t>Choryně</t>
  </si>
  <si>
    <t>Janová</t>
  </si>
  <si>
    <t>Jarcová</t>
  </si>
  <si>
    <t>Kateřinice</t>
  </si>
  <si>
    <t>Kladeruby</t>
  </si>
  <si>
    <t>Krhová</t>
  </si>
  <si>
    <t>Lačnov</t>
  </si>
  <si>
    <t>Leskovec</t>
  </si>
  <si>
    <t>Lešná</t>
  </si>
  <si>
    <t>Lhota u Vsetína</t>
  </si>
  <si>
    <t>Lidečko</t>
  </si>
  <si>
    <t>Liptál</t>
  </si>
  <si>
    <t>Lužná</t>
  </si>
  <si>
    <t>Malá Bystřice</t>
  </si>
  <si>
    <t>Mikulůvka</t>
  </si>
  <si>
    <t>Oznice</t>
  </si>
  <si>
    <t>Police</t>
  </si>
  <si>
    <t>Poličná</t>
  </si>
  <si>
    <t>Pozděchov</t>
  </si>
  <si>
    <t>Prlov</t>
  </si>
  <si>
    <t>Prostřední Bečva</t>
  </si>
  <si>
    <t>Pržno</t>
  </si>
  <si>
    <t>Ratiboř</t>
  </si>
  <si>
    <t>Růžďka</t>
  </si>
  <si>
    <t>Seninka</t>
  </si>
  <si>
    <t>Střelná</t>
  </si>
  <si>
    <t>Střítež nad Bečvou</t>
  </si>
  <si>
    <t>Študlov</t>
  </si>
  <si>
    <t xml:space="preserve">Ústí </t>
  </si>
  <si>
    <t>Valašská Bystřice</t>
  </si>
  <si>
    <t>Valašská Senice</t>
  </si>
  <si>
    <t>Velká Lhota</t>
  </si>
  <si>
    <t>Vidče</t>
  </si>
  <si>
    <t>Vigantice</t>
  </si>
  <si>
    <t>Zašová</t>
  </si>
  <si>
    <t>Zděchov</t>
  </si>
  <si>
    <t>Počet splněných standardů</t>
  </si>
  <si>
    <t>Vzdělávání</t>
  </si>
  <si>
    <t>-</t>
  </si>
  <si>
    <t>Loučka</t>
  </si>
  <si>
    <t>Rožnov pod Radh.</t>
  </si>
  <si>
    <t>Obsluhované obyvatelstvo</t>
  </si>
  <si>
    <t>Počet studijních míst</t>
  </si>
  <si>
    <t>On-line katalog*</t>
  </si>
  <si>
    <t>HODNOCENÍ 2</t>
  </si>
  <si>
    <t>HODNOCENÍ 4</t>
  </si>
  <si>
    <t>HODNOCENÍ 5</t>
  </si>
  <si>
    <t>Kategorie dle počtu obyvatel</t>
  </si>
  <si>
    <t>Počet hod. pro veřejnost týdně</t>
  </si>
  <si>
    <t>Počet kulturních a vzdělávacích akcí</t>
  </si>
  <si>
    <t>Hutisko-Solanec</t>
  </si>
  <si>
    <t>Doporučený minimální počet akcí</t>
  </si>
  <si>
    <t>Přírůstky - výkaz KULT</t>
  </si>
  <si>
    <t>Počet internet. stanic pro uživatele - výkaz KULT</t>
  </si>
  <si>
    <t xml:space="preserve">Kulturní a vzdělávací aktivity </t>
  </si>
  <si>
    <t>Připojení WiFi pro uživatele</t>
  </si>
  <si>
    <t>Celkový počet standardů k hodnocení</t>
  </si>
  <si>
    <t>Počet nesplněných standardů</t>
  </si>
  <si>
    <t>HODNOCENÍ*</t>
  </si>
  <si>
    <r>
      <t>Plocha 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
1 000 obyv.</t>
    </r>
  </si>
  <si>
    <t>Náklady na knih. fond bez RF (Kč)/
1 obyvatel</t>
  </si>
  <si>
    <t>Přírůstky a % obnovy KF**</t>
  </si>
  <si>
    <t>On-line katalog***</t>
  </si>
  <si>
    <t>*** Plnění standardu "On-line katalog" se vyhodnocuje jen v obcích nad 500 ob.</t>
  </si>
  <si>
    <t xml:space="preserve">*    HODNOCENÍ - 1 = plní standard, 0 = neplní standard </t>
  </si>
  <si>
    <t>**   Při stanovení základu pro výpočet 7 % obnovy se vychází z toho, že knihovna má mít minimálně 2 knihovní jednotky na obyvatele (tzn 7 % z dvojnásobného počtu obyvatel obce).</t>
  </si>
  <si>
    <t>Kunovice (okr. VS)</t>
  </si>
  <si>
    <t>Podolí (okr. VS)</t>
  </si>
  <si>
    <t>Výkaz KULT2</t>
  </si>
  <si>
    <t>Výkaz KULT3</t>
  </si>
  <si>
    <t>Výkaz KULT5</t>
  </si>
  <si>
    <t>Vsetín MVK</t>
  </si>
  <si>
    <t>HODNOCENÍ 8</t>
  </si>
  <si>
    <t>HODNOCENÍ 9</t>
  </si>
  <si>
    <t>HODNOCENÍ  3</t>
  </si>
  <si>
    <t xml:space="preserve">HODNOCENÍ 6 (počet stanic nebo wi-fi)
</t>
  </si>
  <si>
    <t>Plnění standardů VKIS v roce 2019 – okres Vsetín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</si>
</sst>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0"/>
      <color theme="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0" fillId="0" borderId="0" xfId="0"/>
    <xf numFmtId="0" fontId="6" fillId="3" borderId="10" xfId="0" applyFont="1" applyFill="1" applyBorder="1" applyAlignment="1" applyProtection="1">
      <alignment horizontal="center" textRotation="90" wrapText="1"/>
      <protection hidden="1"/>
    </xf>
    <xf numFmtId="0" fontId="2" fillId="0" borderId="0" xfId="0" applyFont="1"/>
    <xf numFmtId="0" fontId="6" fillId="3" borderId="1" xfId="0" applyFont="1" applyFill="1" applyBorder="1" applyAlignment="1" applyProtection="1">
      <alignment horizontal="center" textRotation="90" wrapText="1"/>
      <protection hidden="1"/>
    </xf>
    <xf numFmtId="0" fontId="8" fillId="3" borderId="5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3" fontId="2" fillId="5" borderId="1" xfId="0" applyNumberFormat="1" applyFont="1" applyFill="1" applyBorder="1" applyProtection="1">
      <protection hidden="1"/>
    </xf>
    <xf numFmtId="3" fontId="10" fillId="5" borderId="1" xfId="4" applyNumberFormat="1" applyFont="1" applyFill="1" applyBorder="1" applyAlignment="1" applyProtection="1">
      <alignment horizontal="center"/>
      <protection hidden="1"/>
    </xf>
    <xf numFmtId="3" fontId="2" fillId="4" borderId="1" xfId="0" applyNumberFormat="1" applyFont="1" applyFill="1" applyBorder="1" applyProtection="1">
      <protection hidden="1"/>
    </xf>
    <xf numFmtId="0" fontId="10" fillId="4" borderId="1" xfId="4" applyFont="1" applyFill="1" applyBorder="1" applyAlignment="1" applyProtection="1">
      <alignment horizontal="center"/>
      <protection hidden="1"/>
    </xf>
    <xf numFmtId="3" fontId="10" fillId="4" borderId="1" xfId="4" applyNumberFormat="1" applyFont="1" applyFill="1" applyBorder="1" applyAlignment="1" applyProtection="1">
      <alignment horizontal="center"/>
      <protection hidden="1"/>
    </xf>
    <xf numFmtId="3" fontId="2" fillId="8" borderId="1" xfId="0" applyNumberFormat="1" applyFont="1" applyFill="1" applyBorder="1" applyProtection="1">
      <protection hidden="1"/>
    </xf>
    <xf numFmtId="0" fontId="10" fillId="8" borderId="1" xfId="4" applyFont="1" applyFill="1" applyBorder="1" applyAlignment="1" applyProtection="1">
      <alignment horizontal="center"/>
      <protection hidden="1"/>
    </xf>
    <xf numFmtId="3" fontId="10" fillId="8" borderId="1" xfId="4" applyNumberFormat="1" applyFont="1" applyFill="1" applyBorder="1" applyAlignment="1" applyProtection="1">
      <alignment horizontal="center"/>
      <protection hidden="1"/>
    </xf>
    <xf numFmtId="0" fontId="10" fillId="6" borderId="1" xfId="4" applyFont="1" applyFill="1" applyBorder="1" applyAlignment="1" applyProtection="1">
      <alignment horizontal="center"/>
      <protection hidden="1"/>
    </xf>
    <xf numFmtId="3" fontId="10" fillId="6" borderId="1" xfId="4" applyNumberFormat="1" applyFont="1" applyFill="1" applyBorder="1" applyAlignment="1" applyProtection="1">
      <alignment horizontal="center"/>
      <protection hidden="1"/>
    </xf>
    <xf numFmtId="3" fontId="2" fillId="6" borderId="1" xfId="0" applyNumberFormat="1" applyFont="1" applyFill="1" applyBorder="1" applyProtection="1">
      <protection hidden="1"/>
    </xf>
    <xf numFmtId="3" fontId="2" fillId="2" borderId="1" xfId="0" applyNumberFormat="1" applyFont="1" applyFill="1" applyBorder="1" applyProtection="1"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3" fontId="10" fillId="2" borderId="1" xfId="4" applyNumberFormat="1" applyFont="1" applyFill="1" applyBorder="1" applyAlignment="1" applyProtection="1">
      <alignment horizontal="center"/>
      <protection hidden="1"/>
    </xf>
    <xf numFmtId="3" fontId="2" fillId="5" borderId="1" xfId="0" applyNumberFormat="1" applyFont="1" applyFill="1" applyBorder="1" applyAlignment="1" applyProtection="1">
      <alignment horizontal="center"/>
      <protection hidden="1"/>
    </xf>
    <xf numFmtId="3" fontId="2" fillId="4" borderId="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 applyProtection="1">
      <alignment horizontal="center"/>
      <protection hidden="1"/>
    </xf>
    <xf numFmtId="3" fontId="13" fillId="4" borderId="1" xfId="0" applyNumberFormat="1" applyFont="1" applyFill="1" applyBorder="1" applyAlignment="1" applyProtection="1">
      <alignment horizontal="center"/>
      <protection hidden="1"/>
    </xf>
    <xf numFmtId="3" fontId="2" fillId="6" borderId="1" xfId="0" applyNumberFormat="1" applyFont="1" applyFill="1" applyBorder="1" applyAlignment="1" applyProtection="1">
      <alignment horizontal="center"/>
      <protection hidden="1"/>
    </xf>
    <xf numFmtId="3" fontId="13" fillId="6" borderId="1" xfId="0" applyNumberFormat="1" applyFont="1" applyFill="1" applyBorder="1" applyAlignment="1" applyProtection="1">
      <alignment horizontal="center"/>
      <protection locked="0"/>
    </xf>
    <xf numFmtId="3" fontId="13" fillId="8" borderId="1" xfId="0" applyNumberFormat="1" applyFont="1" applyFill="1" applyBorder="1" applyAlignment="1" applyProtection="1">
      <alignment horizontal="center"/>
      <protection locked="0"/>
    </xf>
    <xf numFmtId="3" fontId="13" fillId="5" borderId="1" xfId="0" applyNumberFormat="1" applyFont="1" applyFill="1" applyBorder="1" applyAlignment="1" applyProtection="1">
      <alignment horizontal="center"/>
      <protection hidden="1"/>
    </xf>
    <xf numFmtId="3" fontId="2" fillId="8" borderId="1" xfId="0" applyNumberFormat="1" applyFont="1" applyFill="1" applyBorder="1" applyAlignment="1" applyProtection="1">
      <alignment horizontal="center"/>
      <protection hidden="1"/>
    </xf>
    <xf numFmtId="0" fontId="2" fillId="3" borderId="1" xfId="5" applyFont="1" applyFill="1" applyBorder="1" applyAlignment="1" applyProtection="1">
      <alignment horizontal="center" vertical="top"/>
      <protection hidden="1"/>
    </xf>
    <xf numFmtId="0" fontId="9" fillId="3" borderId="1" xfId="5" applyFont="1" applyFill="1" applyBorder="1" applyAlignment="1" applyProtection="1">
      <protection hidden="1"/>
    </xf>
    <xf numFmtId="0" fontId="0" fillId="3" borderId="1" xfId="0" applyFill="1" applyBorder="1" applyAlignment="1">
      <alignment wrapText="1"/>
    </xf>
    <xf numFmtId="0" fontId="10" fillId="5" borderId="4" xfId="4" applyFont="1" applyFill="1" applyBorder="1" applyAlignment="1" applyProtection="1">
      <alignment horizontal="center"/>
      <protection hidden="1"/>
    </xf>
    <xf numFmtId="0" fontId="10" fillId="4" borderId="4" xfId="4" applyFont="1" applyFill="1" applyBorder="1" applyAlignment="1" applyProtection="1">
      <alignment horizontal="center"/>
      <protection hidden="1"/>
    </xf>
    <xf numFmtId="0" fontId="10" fillId="6" borderId="4" xfId="4" applyFont="1" applyFill="1" applyBorder="1" applyAlignment="1" applyProtection="1">
      <alignment horizontal="center"/>
      <protection hidden="1"/>
    </xf>
    <xf numFmtId="0" fontId="10" fillId="8" borderId="4" xfId="4" applyFont="1" applyFill="1" applyBorder="1" applyAlignment="1" applyProtection="1">
      <alignment horizontal="center"/>
      <protection hidden="1"/>
    </xf>
    <xf numFmtId="0" fontId="10" fillId="6" borderId="12" xfId="4" applyFont="1" applyFill="1" applyBorder="1" applyAlignment="1" applyProtection="1">
      <alignment horizontal="center"/>
      <protection hidden="1"/>
    </xf>
    <xf numFmtId="0" fontId="12" fillId="6" borderId="12" xfId="0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8" borderId="12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textRotation="90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3" fontId="2" fillId="0" borderId="0" xfId="0" applyNumberFormat="1" applyFont="1" applyBorder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1" fontId="2" fillId="9" borderId="0" xfId="0" applyNumberFormat="1" applyFont="1" applyFill="1" applyBorder="1" applyAlignment="1" applyProtection="1">
      <alignment horizontal="center"/>
      <protection hidden="1"/>
    </xf>
    <xf numFmtId="0" fontId="10" fillId="9" borderId="0" xfId="0" applyFon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3" fontId="13" fillId="0" borderId="0" xfId="0" applyNumberFormat="1" applyFont="1" applyBorder="1" applyAlignment="1" applyProtection="1">
      <alignment horizontal="center"/>
      <protection locked="0"/>
    </xf>
    <xf numFmtId="0" fontId="10" fillId="9" borderId="0" xfId="4" applyFont="1" applyFill="1" applyBorder="1" applyAlignment="1" applyProtection="1">
      <alignment horizontal="center"/>
      <protection hidden="1"/>
    </xf>
    <xf numFmtId="1" fontId="14" fillId="0" borderId="0" xfId="0" applyNumberFormat="1" applyFont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12" fillId="9" borderId="0" xfId="0" applyFont="1" applyFill="1" applyBorder="1" applyAlignment="1" applyProtection="1">
      <alignment horizontal="center"/>
      <protection hidden="1"/>
    </xf>
    <xf numFmtId="3" fontId="10" fillId="9" borderId="0" xfId="4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9" fillId="3" borderId="4" xfId="5" applyFont="1" applyFill="1" applyBorder="1" applyAlignment="1" applyProtection="1">
      <alignment horizontal="center"/>
      <protection hidden="1"/>
    </xf>
    <xf numFmtId="0" fontId="0" fillId="3" borderId="4" xfId="0" applyFill="1" applyBorder="1" applyAlignment="1">
      <alignment horizontal="center" wrapText="1"/>
    </xf>
    <xf numFmtId="3" fontId="2" fillId="5" borderId="4" xfId="0" applyNumberFormat="1" applyFont="1" applyFill="1" applyBorder="1" applyAlignment="1" applyProtection="1">
      <alignment horizontal="center"/>
      <protection hidden="1"/>
    </xf>
    <xf numFmtId="3" fontId="2" fillId="4" borderId="4" xfId="0" applyNumberFormat="1" applyFont="1" applyFill="1" applyBorder="1" applyAlignment="1" applyProtection="1">
      <alignment horizontal="center"/>
      <protection hidden="1"/>
    </xf>
    <xf numFmtId="3" fontId="2" fillId="6" borderId="4" xfId="0" applyNumberFormat="1" applyFont="1" applyFill="1" applyBorder="1" applyAlignment="1" applyProtection="1">
      <alignment horizontal="center"/>
      <protection hidden="1"/>
    </xf>
    <xf numFmtId="3" fontId="2" fillId="8" borderId="4" xfId="0" applyNumberFormat="1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 textRotation="90" wrapText="1"/>
      <protection hidden="1"/>
    </xf>
    <xf numFmtId="4" fontId="11" fillId="5" borderId="2" xfId="0" applyNumberFormat="1" applyFont="1" applyFill="1" applyBorder="1" applyAlignment="1" applyProtection="1">
      <alignment horizontal="center"/>
      <protection hidden="1"/>
    </xf>
    <xf numFmtId="4" fontId="11" fillId="4" borderId="2" xfId="0" applyNumberFormat="1" applyFont="1" applyFill="1" applyBorder="1" applyAlignment="1" applyProtection="1">
      <alignment horizontal="center"/>
      <protection hidden="1"/>
    </xf>
    <xf numFmtId="4" fontId="11" fillId="6" borderId="2" xfId="0" applyNumberFormat="1" applyFont="1" applyFill="1" applyBorder="1" applyAlignment="1" applyProtection="1">
      <alignment horizontal="center"/>
      <protection hidden="1"/>
    </xf>
    <xf numFmtId="4" fontId="11" fillId="8" borderId="2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 textRotation="90" wrapText="1"/>
      <protection hidden="1"/>
    </xf>
    <xf numFmtId="0" fontId="6" fillId="3" borderId="8" xfId="0" applyFont="1" applyFill="1" applyBorder="1" applyAlignment="1" applyProtection="1">
      <alignment horizontal="center" textRotation="90" wrapText="1"/>
      <protection hidden="1"/>
    </xf>
    <xf numFmtId="3" fontId="2" fillId="5" borderId="7" xfId="0" applyNumberFormat="1" applyFont="1" applyFill="1" applyBorder="1" applyAlignment="1" applyProtection="1">
      <alignment horizontal="center"/>
      <protection hidden="1"/>
    </xf>
    <xf numFmtId="0" fontId="10" fillId="5" borderId="8" xfId="0" applyFont="1" applyFill="1" applyBorder="1" applyAlignment="1" applyProtection="1">
      <alignment horizontal="center"/>
      <protection hidden="1"/>
    </xf>
    <xf numFmtId="3" fontId="2" fillId="2" borderId="7" xfId="0" applyNumberFormat="1" applyFont="1" applyFill="1" applyBorder="1" applyAlignment="1" applyProtection="1">
      <alignment horizontal="center"/>
      <protection hidden="1"/>
    </xf>
    <xf numFmtId="3" fontId="2" fillId="4" borderId="7" xfId="0" applyNumberFormat="1" applyFont="1" applyFill="1" applyBorder="1" applyAlignment="1" applyProtection="1">
      <alignment horizontal="center"/>
      <protection hidden="1"/>
    </xf>
    <xf numFmtId="0" fontId="10" fillId="4" borderId="8" xfId="0" applyFont="1" applyFill="1" applyBorder="1" applyAlignment="1" applyProtection="1">
      <alignment horizontal="center"/>
      <protection hidden="1"/>
    </xf>
    <xf numFmtId="3" fontId="2" fillId="6" borderId="7" xfId="0" applyNumberFormat="1" applyFont="1" applyFill="1" applyBorder="1" applyAlignment="1" applyProtection="1">
      <alignment horizontal="center"/>
      <protection hidden="1"/>
    </xf>
    <xf numFmtId="0" fontId="10" fillId="6" borderId="8" xfId="0" applyFont="1" applyFill="1" applyBorder="1" applyAlignment="1" applyProtection="1">
      <alignment horizontal="center"/>
      <protection hidden="1"/>
    </xf>
    <xf numFmtId="3" fontId="2" fillId="8" borderId="7" xfId="0" applyNumberFormat="1" applyFont="1" applyFill="1" applyBorder="1" applyAlignment="1" applyProtection="1">
      <alignment horizontal="center"/>
      <protection hidden="1"/>
    </xf>
    <xf numFmtId="0" fontId="10" fillId="8" borderId="8" xfId="0" applyFont="1" applyFill="1" applyBorder="1" applyAlignment="1" applyProtection="1">
      <alignment horizontal="center"/>
      <protection hidden="1"/>
    </xf>
    <xf numFmtId="0" fontId="10" fillId="5" borderId="4" xfId="0" applyFont="1" applyFill="1" applyBorder="1" applyAlignment="1" applyProtection="1">
      <alignment horizontal="center"/>
      <protection hidden="1"/>
    </xf>
    <xf numFmtId="0" fontId="10" fillId="4" borderId="4" xfId="0" applyFont="1" applyFill="1" applyBorder="1" applyAlignment="1" applyProtection="1">
      <alignment horizontal="center"/>
      <protection hidden="1"/>
    </xf>
    <xf numFmtId="0" fontId="10" fillId="6" borderId="4" xfId="0" applyFont="1" applyFill="1" applyBorder="1" applyAlignment="1" applyProtection="1">
      <alignment horizontal="center"/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164" fontId="2" fillId="5" borderId="2" xfId="0" applyNumberFormat="1" applyFont="1" applyFill="1" applyBorder="1" applyAlignment="1" applyProtection="1">
      <alignment horizontal="center"/>
      <protection hidden="1"/>
    </xf>
    <xf numFmtId="164" fontId="2" fillId="4" borderId="2" xfId="0" applyNumberFormat="1" applyFont="1" applyFill="1" applyBorder="1" applyAlignment="1" applyProtection="1">
      <alignment horizontal="center"/>
      <protection hidden="1"/>
    </xf>
    <xf numFmtId="164" fontId="2" fillId="6" borderId="2" xfId="0" applyNumberFormat="1" applyFont="1" applyFill="1" applyBorder="1" applyAlignment="1" applyProtection="1">
      <alignment horizontal="center"/>
      <protection hidden="1"/>
    </xf>
    <xf numFmtId="164" fontId="2" fillId="8" borderId="2" xfId="0" applyNumberFormat="1" applyFont="1" applyFill="1" applyBorder="1" applyAlignment="1" applyProtection="1">
      <alignment horizontal="center"/>
      <protection hidden="1"/>
    </xf>
    <xf numFmtId="3" fontId="11" fillId="4" borderId="7" xfId="0" applyNumberFormat="1" applyFont="1" applyFill="1" applyBorder="1" applyAlignment="1" applyProtection="1">
      <alignment horizontal="center"/>
      <protection hidden="1"/>
    </xf>
    <xf numFmtId="3" fontId="11" fillId="6" borderId="7" xfId="0" applyNumberFormat="1" applyFont="1" applyFill="1" applyBorder="1" applyAlignment="1" applyProtection="1">
      <alignment horizontal="center"/>
      <protection hidden="1"/>
    </xf>
    <xf numFmtId="3" fontId="11" fillId="8" borderId="7" xfId="0" applyNumberFormat="1" applyFont="1" applyFill="1" applyBorder="1" applyAlignment="1" applyProtection="1">
      <alignment horizontal="center"/>
      <protection hidden="1"/>
    </xf>
    <xf numFmtId="3" fontId="2" fillId="5" borderId="2" xfId="0" applyNumberFormat="1" applyFont="1" applyFill="1" applyBorder="1" applyAlignment="1" applyProtection="1">
      <alignment horizontal="center"/>
      <protection hidden="1"/>
    </xf>
    <xf numFmtId="3" fontId="2" fillId="4" borderId="2" xfId="0" applyNumberFormat="1" applyFont="1" applyFill="1" applyBorder="1" applyAlignment="1" applyProtection="1">
      <alignment horizontal="center"/>
      <protection hidden="1"/>
    </xf>
    <xf numFmtId="3" fontId="2" fillId="6" borderId="2" xfId="0" applyNumberFormat="1" applyFont="1" applyFill="1" applyBorder="1" applyAlignment="1" applyProtection="1">
      <alignment horizontal="center"/>
      <protection hidden="1"/>
    </xf>
    <xf numFmtId="3" fontId="2" fillId="8" borderId="2" xfId="0" applyNumberFormat="1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wrapText="1"/>
    </xf>
    <xf numFmtId="3" fontId="14" fillId="6" borderId="10" xfId="0" applyNumberFormat="1" applyFont="1" applyFill="1" applyBorder="1" applyAlignment="1" applyProtection="1">
      <alignment horizontal="center"/>
      <protection hidden="1"/>
    </xf>
    <xf numFmtId="3" fontId="14" fillId="5" borderId="10" xfId="0" applyNumberFormat="1" applyFont="1" applyFill="1" applyBorder="1" applyAlignment="1" applyProtection="1">
      <alignment horizontal="center"/>
      <protection hidden="1"/>
    </xf>
    <xf numFmtId="3" fontId="14" fillId="4" borderId="10" xfId="0" applyNumberFormat="1" applyFont="1" applyFill="1" applyBorder="1" applyAlignment="1" applyProtection="1">
      <alignment horizontal="center"/>
      <protection hidden="1"/>
    </xf>
    <xf numFmtId="3" fontId="14" fillId="8" borderId="10" xfId="0" applyNumberFormat="1" applyFont="1" applyFill="1" applyBorder="1" applyAlignment="1" applyProtection="1">
      <alignment horizontal="center"/>
      <protection hidden="1"/>
    </xf>
    <xf numFmtId="0" fontId="15" fillId="3" borderId="5" xfId="0" applyFont="1" applyFill="1" applyBorder="1" applyAlignment="1">
      <alignment horizontal="center" wrapText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4" borderId="1" xfId="0" applyFont="1" applyFill="1" applyBorder="1" applyAlignment="1" applyProtection="1">
      <alignment horizontal="center"/>
      <protection hidden="1"/>
    </xf>
    <xf numFmtId="0" fontId="14" fillId="6" borderId="1" xfId="0" applyFont="1" applyFill="1" applyBorder="1" applyAlignment="1" applyProtection="1">
      <alignment horizontal="center"/>
      <protection hidden="1"/>
    </xf>
    <xf numFmtId="0" fontId="14" fillId="8" borderId="1" xfId="0" applyFont="1" applyFill="1" applyBorder="1" applyAlignment="1" applyProtection="1">
      <alignment horizontal="center"/>
      <protection hidden="1"/>
    </xf>
    <xf numFmtId="1" fontId="14" fillId="9" borderId="0" xfId="0" applyNumberFormat="1" applyFont="1" applyFill="1" applyBorder="1" applyAlignment="1" applyProtection="1">
      <alignment horizontal="center"/>
      <protection hidden="1"/>
    </xf>
    <xf numFmtId="0" fontId="10" fillId="2" borderId="4" xfId="4" applyFont="1" applyFill="1" applyBorder="1" applyAlignment="1" applyProtection="1">
      <alignment horizontal="center"/>
      <protection hidden="1"/>
    </xf>
    <xf numFmtId="3" fontId="13" fillId="2" borderId="1" xfId="0" applyNumberFormat="1" applyFont="1" applyFill="1" applyBorder="1" applyAlignment="1" applyProtection="1">
      <alignment horizontal="center"/>
      <protection locked="0"/>
    </xf>
    <xf numFmtId="0" fontId="2" fillId="2" borderId="7" xfId="4" applyFont="1" applyFill="1" applyBorder="1" applyAlignment="1" applyProtection="1">
      <alignment horizontal="center"/>
      <protection hidden="1"/>
    </xf>
    <xf numFmtId="0" fontId="10" fillId="2" borderId="12" xfId="4" applyFont="1" applyFill="1" applyBorder="1" applyAlignment="1" applyProtection="1">
      <alignment horizontal="center"/>
      <protection hidden="1"/>
    </xf>
    <xf numFmtId="3" fontId="13" fillId="2" borderId="1" xfId="0" applyNumberFormat="1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3" fontId="2" fillId="2" borderId="4" xfId="0" applyNumberFormat="1" applyFont="1" applyFill="1" applyBorder="1" applyAlignment="1" applyProtection="1">
      <alignment horizontal="center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3" fontId="2" fillId="2" borderId="2" xfId="0" applyNumberFormat="1" applyFont="1" applyFill="1" applyBorder="1" applyAlignment="1" applyProtection="1">
      <alignment horizontal="center"/>
      <protection hidden="1"/>
    </xf>
    <xf numFmtId="3" fontId="2" fillId="2" borderId="10" xfId="0" applyNumberFormat="1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3" fontId="14" fillId="2" borderId="10" xfId="0" applyNumberFormat="1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4" fontId="11" fillId="2" borderId="2" xfId="0" applyNumberFormat="1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center"/>
      <protection hidden="1"/>
    </xf>
    <xf numFmtId="3" fontId="11" fillId="2" borderId="7" xfId="0" applyNumberFormat="1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8" borderId="2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10" borderId="3" xfId="0" applyFont="1" applyFill="1" applyBorder="1" applyAlignment="1" applyProtection="1">
      <alignment horizontal="center" textRotation="90" wrapText="1"/>
      <protection hidden="1"/>
    </xf>
    <xf numFmtId="0" fontId="6" fillId="3" borderId="13" xfId="0" applyFont="1" applyFill="1" applyBorder="1" applyAlignment="1" applyProtection="1">
      <alignment horizontal="center" textRotation="90"/>
      <protection hidden="1"/>
    </xf>
    <xf numFmtId="0" fontId="6" fillId="3" borderId="14" xfId="0" applyFont="1" applyFill="1" applyBorder="1" applyAlignment="1" applyProtection="1">
      <alignment horizontal="center" textRotation="90"/>
      <protection hidden="1"/>
    </xf>
    <xf numFmtId="0" fontId="6" fillId="3" borderId="15" xfId="0" applyFont="1" applyFill="1" applyBorder="1" applyAlignment="1" applyProtection="1">
      <alignment horizontal="center" textRotation="90"/>
      <protection hidden="1"/>
    </xf>
    <xf numFmtId="0" fontId="7" fillId="3" borderId="7" xfId="0" applyFont="1" applyFill="1" applyBorder="1" applyProtection="1">
      <protection hidden="1"/>
    </xf>
    <xf numFmtId="0" fontId="6" fillId="11" borderId="9" xfId="0" applyFont="1" applyFill="1" applyBorder="1" applyAlignment="1" applyProtection="1">
      <alignment textRotation="90" wrapText="1"/>
      <protection hidden="1"/>
    </xf>
    <xf numFmtId="3" fontId="2" fillId="7" borderId="1" xfId="0" applyNumberFormat="1" applyFont="1" applyFill="1" applyBorder="1" applyProtection="1">
      <protection hidden="1"/>
    </xf>
    <xf numFmtId="3" fontId="2" fillId="7" borderId="4" xfId="0" applyNumberFormat="1" applyFont="1" applyFill="1" applyBorder="1" applyAlignment="1" applyProtection="1">
      <alignment horizontal="center"/>
      <protection hidden="1"/>
    </xf>
    <xf numFmtId="3" fontId="2" fillId="7" borderId="7" xfId="0" applyNumberFormat="1" applyFont="1" applyFill="1" applyBorder="1" applyAlignment="1" applyProtection="1">
      <alignment horizontal="center"/>
      <protection hidden="1"/>
    </xf>
    <xf numFmtId="0" fontId="14" fillId="7" borderId="1" xfId="0" applyFont="1" applyFill="1" applyBorder="1" applyAlignment="1" applyProtection="1">
      <alignment horizontal="center"/>
      <protection hidden="1"/>
    </xf>
    <xf numFmtId="164" fontId="2" fillId="7" borderId="2" xfId="0" applyNumberFormat="1" applyFont="1" applyFill="1" applyBorder="1" applyAlignment="1" applyProtection="1">
      <alignment horizontal="center"/>
      <protection hidden="1"/>
    </xf>
    <xf numFmtId="3" fontId="2" fillId="7" borderId="2" xfId="0" applyNumberFormat="1" applyFont="1" applyFill="1" applyBorder="1" applyAlignment="1" applyProtection="1">
      <alignment horizontal="center"/>
      <protection hidden="1"/>
    </xf>
    <xf numFmtId="3" fontId="13" fillId="7" borderId="1" xfId="0" applyNumberFormat="1" applyFont="1" applyFill="1" applyBorder="1" applyAlignment="1" applyProtection="1">
      <alignment horizontal="center"/>
      <protection locked="0"/>
    </xf>
    <xf numFmtId="0" fontId="10" fillId="7" borderId="4" xfId="4" applyFont="1" applyFill="1" applyBorder="1" applyAlignment="1" applyProtection="1">
      <alignment horizontal="center"/>
      <protection hidden="1"/>
    </xf>
    <xf numFmtId="3" fontId="2" fillId="7" borderId="10" xfId="0" applyNumberFormat="1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3" fontId="2" fillId="7" borderId="1" xfId="0" applyNumberFormat="1" applyFont="1" applyFill="1" applyBorder="1" applyAlignment="1" applyProtection="1">
      <alignment horizontal="center"/>
      <protection hidden="1"/>
    </xf>
    <xf numFmtId="0" fontId="10" fillId="7" borderId="12" xfId="4" applyFont="1" applyFill="1" applyBorder="1" applyAlignment="1" applyProtection="1">
      <alignment horizontal="center"/>
      <protection hidden="1"/>
    </xf>
    <xf numFmtId="0" fontId="10" fillId="7" borderId="1" xfId="4" applyFont="1" applyFill="1" applyBorder="1" applyAlignment="1" applyProtection="1">
      <alignment horizontal="center"/>
      <protection hidden="1"/>
    </xf>
    <xf numFmtId="3" fontId="14" fillId="7" borderId="10" xfId="0" applyNumberFormat="1" applyFont="1" applyFill="1" applyBorder="1" applyAlignment="1" applyProtection="1">
      <alignment horizontal="center"/>
      <protection hidden="1"/>
    </xf>
    <xf numFmtId="3" fontId="10" fillId="7" borderId="1" xfId="4" applyNumberFormat="1" applyFont="1" applyFill="1" applyBorder="1" applyAlignment="1" applyProtection="1">
      <alignment horizontal="center"/>
      <protection hidden="1"/>
    </xf>
    <xf numFmtId="3" fontId="13" fillId="7" borderId="1" xfId="0" applyNumberFormat="1" applyFont="1" applyFill="1" applyBorder="1" applyAlignment="1" applyProtection="1">
      <alignment horizontal="center"/>
      <protection hidden="1"/>
    </xf>
    <xf numFmtId="0" fontId="12" fillId="7" borderId="12" xfId="0" applyFont="1" applyFill="1" applyBorder="1" applyAlignment="1" applyProtection="1">
      <alignment horizontal="center"/>
      <protection hidden="1"/>
    </xf>
    <xf numFmtId="1" fontId="2" fillId="7" borderId="7" xfId="0" applyNumberFormat="1" applyFont="1" applyFill="1" applyBorder="1" applyAlignment="1" applyProtection="1">
      <alignment horizontal="center"/>
      <protection hidden="1"/>
    </xf>
    <xf numFmtId="1" fontId="14" fillId="7" borderId="1" xfId="0" applyNumberFormat="1" applyFont="1" applyFill="1" applyBorder="1" applyAlignment="1" applyProtection="1">
      <alignment horizontal="center"/>
      <protection hidden="1"/>
    </xf>
    <xf numFmtId="1" fontId="14" fillId="7" borderId="10" xfId="0" applyNumberFormat="1" applyFont="1" applyFill="1" applyBorder="1" applyAlignment="1" applyProtection="1">
      <alignment horizontal="center"/>
      <protection hidden="1"/>
    </xf>
    <xf numFmtId="0" fontId="14" fillId="2" borderId="5" xfId="4" applyFont="1" applyFill="1" applyBorder="1" applyAlignment="1" applyProtection="1">
      <alignment horizontal="center"/>
      <protection hidden="1"/>
    </xf>
    <xf numFmtId="0" fontId="14" fillId="4" borderId="5" xfId="4" applyFont="1" applyFill="1" applyBorder="1" applyAlignment="1" applyProtection="1">
      <alignment horizontal="center"/>
      <protection hidden="1"/>
    </xf>
    <xf numFmtId="0" fontId="14" fillId="6" borderId="5" xfId="4" applyFont="1" applyFill="1" applyBorder="1" applyAlignment="1" applyProtection="1">
      <alignment horizontal="center"/>
      <protection hidden="1"/>
    </xf>
    <xf numFmtId="0" fontId="14" fillId="5" borderId="5" xfId="4" applyFont="1" applyFill="1" applyBorder="1" applyAlignment="1" applyProtection="1">
      <alignment horizontal="center"/>
      <protection hidden="1"/>
    </xf>
    <xf numFmtId="0" fontId="14" fillId="8" borderId="5" xfId="4" applyFont="1" applyFill="1" applyBorder="1" applyAlignment="1" applyProtection="1">
      <alignment horizontal="center"/>
      <protection hidden="1"/>
    </xf>
    <xf numFmtId="0" fontId="2" fillId="7" borderId="2" xfId="0" applyFont="1" applyFill="1" applyBorder="1" applyAlignment="1" applyProtection="1">
      <alignment horizontal="left"/>
      <protection hidden="1"/>
    </xf>
    <xf numFmtId="0" fontId="10" fillId="7" borderId="8" xfId="0" applyFont="1" applyFill="1" applyBorder="1" applyAlignment="1" applyProtection="1">
      <alignment horizontal="center"/>
      <protection hidden="1"/>
    </xf>
    <xf numFmtId="4" fontId="11" fillId="7" borderId="2" xfId="0" applyNumberFormat="1" applyFont="1" applyFill="1" applyBorder="1" applyAlignment="1" applyProtection="1">
      <alignment horizontal="center"/>
      <protection hidden="1"/>
    </xf>
    <xf numFmtId="0" fontId="10" fillId="7" borderId="4" xfId="0" applyFont="1" applyFill="1" applyBorder="1" applyAlignment="1" applyProtection="1">
      <alignment horizontal="center"/>
      <protection hidden="1"/>
    </xf>
    <xf numFmtId="3" fontId="11" fillId="7" borderId="7" xfId="0" applyNumberFormat="1" applyFont="1" applyFill="1" applyBorder="1" applyAlignment="1" applyProtection="1">
      <alignment horizontal="center"/>
      <protection hidden="1"/>
    </xf>
    <xf numFmtId="0" fontId="14" fillId="7" borderId="5" xfId="4" applyFont="1" applyFill="1" applyBorder="1" applyAlignment="1" applyProtection="1">
      <alignment horizontal="center"/>
      <protection hidden="1"/>
    </xf>
    <xf numFmtId="0" fontId="17" fillId="5" borderId="1" xfId="4" applyFont="1" applyFill="1" applyBorder="1" applyAlignment="1" applyProtection="1">
      <alignment horizontal="center"/>
      <protection hidden="1"/>
    </xf>
    <xf numFmtId="0" fontId="6" fillId="10" borderId="11" xfId="0" applyFont="1" applyFill="1" applyBorder="1" applyAlignment="1" applyProtection="1">
      <alignment horizontal="center" textRotation="90" wrapText="1"/>
      <protection hidden="1"/>
    </xf>
    <xf numFmtId="0" fontId="6" fillId="10" borderId="6" xfId="0" applyFont="1" applyFill="1" applyBorder="1" applyAlignment="1" applyProtection="1">
      <alignment horizontal="center" textRotation="90" wrapText="1"/>
      <protection hidden="1"/>
    </xf>
    <xf numFmtId="0" fontId="6" fillId="11" borderId="11" xfId="0" applyFont="1" applyFill="1" applyBorder="1" applyAlignment="1" applyProtection="1">
      <alignment horizontal="center" textRotation="90" wrapText="1"/>
      <protection hidden="1"/>
    </xf>
    <xf numFmtId="0" fontId="6" fillId="11" borderId="6" xfId="0" applyFont="1" applyFill="1" applyBorder="1" applyAlignment="1" applyProtection="1">
      <alignment horizontal="center" textRotation="90" wrapText="1"/>
      <protection hidden="1"/>
    </xf>
    <xf numFmtId="0" fontId="15" fillId="3" borderId="7" xfId="0" applyFont="1" applyFill="1" applyBorder="1" applyAlignment="1" applyProtection="1">
      <alignment horizontal="center" wrapText="1"/>
      <protection hidden="1"/>
    </xf>
    <xf numFmtId="0" fontId="15" fillId="3" borderId="8" xfId="0" applyFont="1" applyFill="1" applyBorder="1" applyAlignment="1" applyProtection="1">
      <alignment horizontal="center" wrapText="1"/>
      <protection hidden="1"/>
    </xf>
    <xf numFmtId="0" fontId="15" fillId="3" borderId="2" xfId="0" applyFont="1" applyFill="1" applyBorder="1" applyAlignment="1" applyProtection="1">
      <alignment horizontal="center" wrapText="1"/>
      <protection hidden="1"/>
    </xf>
    <xf numFmtId="0" fontId="15" fillId="3" borderId="4" xfId="0" applyFont="1" applyFill="1" applyBorder="1" applyAlignment="1" applyProtection="1">
      <alignment horizontal="center" wrapText="1"/>
      <protection hidden="1"/>
    </xf>
    <xf numFmtId="0" fontId="15" fillId="3" borderId="1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7" xfId="0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7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</cellXfs>
  <cellStyles count="8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  <cellStyle name="Normální 8" xfId="7"/>
  </cellStyles>
  <dxfs count="1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Tabulka71012" displayName="Tabulka71012" ref="A5:X65" totalsRowShown="0" headerRowBorderDxfId="188" tableBorderDxfId="187" totalsRowBorderDxfId="186">
  <sortState ref="A6:X65">
    <sortCondition ref="A6:A65"/>
  </sortState>
  <tableColumns count="24">
    <tableColumn id="1" name="Knihovna" dataDxfId="185"/>
    <tableColumn id="2" name="Obsluhované obyvatelstvo" dataDxfId="184"/>
    <tableColumn id="3" name="Kategorie dle počtu obyvatel" dataDxfId="183"/>
    <tableColumn id="4" name="Výkaz KULT" dataDxfId="182"/>
    <tableColumn id="5" name="HODNOCENÍ*" dataDxfId="181"/>
    <tableColumn id="6" name="Výkaz KULT2" dataDxfId="180"/>
    <tableColumn id="7" name="HODNOCENÍ 2" dataDxfId="179"/>
    <tableColumn id="8" name="Přírůstky - výkaz KULT" dataDxfId="178"/>
    <tableColumn id="9" name="HODNOCENÍ  3" dataDxfId="177"/>
    <tableColumn id="10" name="Výkaz KULT3" dataDxfId="176"/>
    <tableColumn id="11" name="HODNOCENÍ 4" dataDxfId="175"/>
    <tableColumn id="12" name="Výkaz KULT5" dataDxfId="174"/>
    <tableColumn id="13" name="HODNOCENÍ 5" dataDxfId="173"/>
    <tableColumn id="14" name="Počet internet. stanic pro uživatele - výkaz KULT" dataDxfId="172"/>
    <tableColumn id="15" name="Připojení WiFi pro uživatele" dataDxfId="171"/>
    <tableColumn id="16" name="HODNOCENÍ 6 (počet stanic nebo wi-fi)_x000a_" dataDxfId="170" dataCellStyle="Normální 5"/>
    <tableColumn id="17" name="On-line katalog*" dataDxfId="169"/>
    <tableColumn id="18" name="Doporučený minimální počet akcí" dataDxfId="168"/>
    <tableColumn id="19" name="Počet kulturních a vzdělávacích akcí" dataDxfId="167"/>
    <tableColumn id="20" name="HODNOCENÍ 8" dataDxfId="166"/>
    <tableColumn id="21" name="HODNOCENÍ 9" dataDxfId="165" dataCellStyle="Normální 5"/>
    <tableColumn id="22" name="Celkový počet standardů k hodnocení" dataDxfId="164"/>
    <tableColumn id="23" name="Počet splněných standardů" dataDxfId="163" dataCellStyle="Normální 5">
      <calculatedColumnFormula>E6+G6+I6+K6+M6+P6+Q6+T6+U6</calculatedColumnFormula>
    </tableColumn>
    <tableColumn id="24" name="Počet nesplněných standardů" dataDxfId="162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Tabulka710129" displayName="Tabulka710129" ref="A5:X18" totalsRowShown="0" headerRowBorderDxfId="161" tableBorderDxfId="160" totalsRowBorderDxfId="159">
  <sortState ref="A6:X65">
    <sortCondition ref="A6:A65"/>
  </sortState>
  <tableColumns count="24">
    <tableColumn id="1" name="Knihovna" dataDxfId="158"/>
    <tableColumn id="2" name="Obsluhované obyvatelstvo" dataDxfId="157"/>
    <tableColumn id="3" name="Kategorie dle počtu obyvatel" dataDxfId="156"/>
    <tableColumn id="4" name="Výkaz KULT" dataDxfId="155"/>
    <tableColumn id="5" name="HODNOCENÍ*" dataDxfId="154"/>
    <tableColumn id="6" name="Výkaz KULT2" dataDxfId="153"/>
    <tableColumn id="7" name="HODNOCENÍ 2" dataDxfId="152"/>
    <tableColumn id="8" name="Přírůstky - výkaz KULT" dataDxfId="151"/>
    <tableColumn id="9" name="HODNOCENÍ  3" dataDxfId="150"/>
    <tableColumn id="10" name="Výkaz KULT3" dataDxfId="149"/>
    <tableColumn id="11" name="HODNOCENÍ 4" dataDxfId="148"/>
    <tableColumn id="12" name="Výkaz KULT5" dataDxfId="147"/>
    <tableColumn id="13" name="HODNOCENÍ 5" dataDxfId="146"/>
    <tableColumn id="14" name="Počet internet. stanic pro uživatele - výkaz KULT" dataDxfId="145"/>
    <tableColumn id="15" name="Připojení WiFi pro uživatele" dataDxfId="144"/>
    <tableColumn id="16" name="HODNOCENÍ 6 (počet stanic nebo wi-fi)_x000a_" dataDxfId="143" dataCellStyle="Normální 5"/>
    <tableColumn id="17" name="On-line katalog*" dataDxfId="142"/>
    <tableColumn id="18" name="Doporučený minimální počet akcí" dataDxfId="141"/>
    <tableColumn id="19" name="Počet kulturních a vzdělávacích akcí" dataDxfId="140"/>
    <tableColumn id="20" name="HODNOCENÍ 8" dataDxfId="139"/>
    <tableColumn id="21" name="HODNOCENÍ 9" dataDxfId="138" dataCellStyle="Normální 5"/>
    <tableColumn id="22" name="Celkový počet standardů k hodnocení" dataDxfId="137"/>
    <tableColumn id="23" name="Počet splněných standardů" dataDxfId="136" dataCellStyle="Normální 5">
      <calculatedColumnFormula>E6+G6+I6+K6+M6+P6+Q6+T6+U6</calculatedColumnFormula>
    </tableColumn>
    <tableColumn id="24" name="Počet nesplněných standardů" dataDxfId="135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ulka710128" displayName="Tabulka710128" ref="A5:X11" totalsRowShown="0" headerRowBorderDxfId="134" tableBorderDxfId="133" totalsRowBorderDxfId="132">
  <sortState ref="A6:X65">
    <sortCondition ref="A6:A65"/>
  </sortState>
  <tableColumns count="24">
    <tableColumn id="1" name="Knihovna" dataDxfId="131"/>
    <tableColumn id="2" name="Obsluhované obyvatelstvo" dataDxfId="130"/>
    <tableColumn id="3" name="Kategorie dle počtu obyvatel" dataDxfId="129"/>
    <tableColumn id="4" name="Výkaz KULT" dataDxfId="128"/>
    <tableColumn id="5" name="HODNOCENÍ*" dataDxfId="127"/>
    <tableColumn id="6" name="Výkaz KULT2" dataDxfId="126"/>
    <tableColumn id="7" name="HODNOCENÍ 2" dataDxfId="125"/>
    <tableColumn id="8" name="Přírůstky - výkaz KULT" dataDxfId="124"/>
    <tableColumn id="9" name="HODNOCENÍ  3" dataDxfId="123"/>
    <tableColumn id="10" name="Výkaz KULT3" dataDxfId="122"/>
    <tableColumn id="11" name="HODNOCENÍ 4" dataDxfId="121"/>
    <tableColumn id="12" name="Výkaz KULT5" dataDxfId="120"/>
    <tableColumn id="13" name="HODNOCENÍ 5" dataDxfId="119"/>
    <tableColumn id="14" name="Počet internet. stanic pro uživatele - výkaz KULT" dataDxfId="118"/>
    <tableColumn id="15" name="Připojení WiFi pro uživatele" dataDxfId="117"/>
    <tableColumn id="16" name="HODNOCENÍ 6 (počet stanic nebo wi-fi)_x000a_" dataDxfId="116" dataCellStyle="Normální 5"/>
    <tableColumn id="17" name="On-line katalog*" dataDxfId="115"/>
    <tableColumn id="18" name="Doporučený minimální počet akcí" dataDxfId="114"/>
    <tableColumn id="19" name="Počet kulturních a vzdělávacích akcí" dataDxfId="113"/>
    <tableColumn id="20" name="HODNOCENÍ 8" dataDxfId="112"/>
    <tableColumn id="21" name="HODNOCENÍ 9" dataDxfId="111" dataCellStyle="Normální 5"/>
    <tableColumn id="22" name="Celkový počet standardů k hodnocení" dataDxfId="110"/>
    <tableColumn id="23" name="Počet splněných standardů" dataDxfId="109" dataCellStyle="Normální 5">
      <calculatedColumnFormula>E6+G6+I6+K6+M6+P6+Q6+T6+U6</calculatedColumnFormula>
    </tableColumn>
    <tableColumn id="24" name="Počet nesplněných standardů" dataDxfId="108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ulka7101267" displayName="Tabulka7101267" ref="A5:X11" totalsRowShown="0" headerRowBorderDxfId="107" tableBorderDxfId="106" totalsRowBorderDxfId="105">
  <sortState ref="A6:X65">
    <sortCondition ref="A6:A65"/>
  </sortState>
  <tableColumns count="24">
    <tableColumn id="1" name="Knihovna" dataDxfId="104"/>
    <tableColumn id="2" name="Obsluhované obyvatelstvo" dataDxfId="103"/>
    <tableColumn id="3" name="Kategorie dle počtu obyvatel" dataDxfId="102"/>
    <tableColumn id="4" name="Výkaz KULT" dataDxfId="101"/>
    <tableColumn id="5" name="HODNOCENÍ*" dataDxfId="100"/>
    <tableColumn id="6" name="Výkaz KULT2" dataDxfId="99"/>
    <tableColumn id="7" name="HODNOCENÍ 2" dataDxfId="98"/>
    <tableColumn id="8" name="Přírůstky - výkaz KULT" dataDxfId="97"/>
    <tableColumn id="9" name="HODNOCENÍ  3" dataDxfId="96"/>
    <tableColumn id="10" name="Výkaz KULT3" dataDxfId="95"/>
    <tableColumn id="11" name="HODNOCENÍ 4" dataDxfId="94"/>
    <tableColumn id="12" name="Výkaz KULT5" dataDxfId="93"/>
    <tableColumn id="13" name="HODNOCENÍ 5" dataDxfId="92"/>
    <tableColumn id="14" name="Počet internet. stanic pro uživatele - výkaz KULT" dataDxfId="91"/>
    <tableColumn id="15" name="Připojení WiFi pro uživatele" dataDxfId="90"/>
    <tableColumn id="16" name="HODNOCENÍ 6 (počet stanic nebo wi-fi)_x000a_" dataDxfId="89" dataCellStyle="Normální 5"/>
    <tableColumn id="17" name="On-line katalog*" dataDxfId="88"/>
    <tableColumn id="18" name="Doporučený minimální počet akcí" dataDxfId="87"/>
    <tableColumn id="19" name="Počet kulturních a vzdělávacích akcí" dataDxfId="86"/>
    <tableColumn id="20" name="HODNOCENÍ 8" dataDxfId="85"/>
    <tableColumn id="21" name="HODNOCENÍ 9" dataDxfId="84" dataCellStyle="Normální 5"/>
    <tableColumn id="22" name="Celkový počet standardů k hodnocení" dataDxfId="83"/>
    <tableColumn id="23" name="Počet splněných standardů" dataDxfId="82" dataCellStyle="Normální 5">
      <calculatedColumnFormula>E6+G6+I6+K6+M6+P6+Q6+T6+U6</calculatedColumnFormula>
    </tableColumn>
    <tableColumn id="24" name="Počet nesplněných standardů" dataDxfId="81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bulka710125" displayName="Tabulka710125" ref="A5:X12" totalsRowShown="0" headerRowBorderDxfId="80" tableBorderDxfId="79" totalsRowBorderDxfId="78">
  <sortState ref="A6:X65">
    <sortCondition ref="A6:A65"/>
  </sortState>
  <tableColumns count="24">
    <tableColumn id="1" name="Knihovna" dataDxfId="77"/>
    <tableColumn id="2" name="Obsluhované obyvatelstvo" dataDxfId="76"/>
    <tableColumn id="3" name="Kategorie dle počtu obyvatel" dataDxfId="75"/>
    <tableColumn id="4" name="Výkaz KULT" dataDxfId="74"/>
    <tableColumn id="5" name="HODNOCENÍ*" dataDxfId="73"/>
    <tableColumn id="6" name="Výkaz KULT2" dataDxfId="72"/>
    <tableColumn id="7" name="HODNOCENÍ 2" dataDxfId="71"/>
    <tableColumn id="8" name="Přírůstky - výkaz KULT" dataDxfId="70"/>
    <tableColumn id="9" name="HODNOCENÍ  3" dataDxfId="69"/>
    <tableColumn id="10" name="Výkaz KULT3" dataDxfId="68"/>
    <tableColumn id="11" name="HODNOCENÍ 4" dataDxfId="67"/>
    <tableColumn id="12" name="Výkaz KULT5" dataDxfId="66"/>
    <tableColumn id="13" name="HODNOCENÍ 5" dataDxfId="65"/>
    <tableColumn id="14" name="Počet internet. stanic pro uživatele - výkaz KULT" dataDxfId="64"/>
    <tableColumn id="15" name="Připojení WiFi pro uživatele" dataDxfId="63"/>
    <tableColumn id="16" name="HODNOCENÍ 6 (počet stanic nebo wi-fi)_x000a_" dataDxfId="62" dataCellStyle="Normální 5"/>
    <tableColumn id="17" name="On-line katalog*" dataDxfId="61"/>
    <tableColumn id="18" name="Doporučený minimální počet akcí" dataDxfId="60"/>
    <tableColumn id="19" name="Počet kulturních a vzdělávacích akcí" dataDxfId="59"/>
    <tableColumn id="20" name="HODNOCENÍ 8" dataDxfId="58"/>
    <tableColumn id="21" name="HODNOCENÍ 9" dataDxfId="57" dataCellStyle="Normální 5"/>
    <tableColumn id="22" name="Celkový počet standardů k hodnocení" dataDxfId="56"/>
    <tableColumn id="23" name="Počet splněných standardů" dataDxfId="55" dataCellStyle="Normální 5">
      <calculatedColumnFormula>E6+G6+I6+K6+M6+P6+Q6+T6+U6</calculatedColumnFormula>
    </tableColumn>
    <tableColumn id="24" name="Počet nesplněných standardů" dataDxfId="54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Tabulka710126" displayName="Tabulka710126" ref="A5:X18" totalsRowShown="0" headerRowBorderDxfId="53" tableBorderDxfId="52" totalsRowBorderDxfId="51">
  <sortState ref="A6:X65">
    <sortCondition ref="A6:A65"/>
  </sortState>
  <tableColumns count="24">
    <tableColumn id="1" name="Knihovna" dataDxfId="50"/>
    <tableColumn id="2" name="Obsluhované obyvatelstvo" dataDxfId="49"/>
    <tableColumn id="3" name="Kategorie dle počtu obyvatel" dataDxfId="48"/>
    <tableColumn id="4" name="Výkaz KULT" dataDxfId="47"/>
    <tableColumn id="5" name="HODNOCENÍ*" dataDxfId="46"/>
    <tableColumn id="6" name="Výkaz KULT2" dataDxfId="45"/>
    <tableColumn id="7" name="HODNOCENÍ 2" dataDxfId="44"/>
    <tableColumn id="8" name="Přírůstky - výkaz KULT" dataDxfId="43"/>
    <tableColumn id="9" name="HODNOCENÍ  3" dataDxfId="42"/>
    <tableColumn id="10" name="Výkaz KULT3" dataDxfId="41"/>
    <tableColumn id="11" name="HODNOCENÍ 4" dataDxfId="40"/>
    <tableColumn id="12" name="Výkaz KULT5" dataDxfId="39"/>
    <tableColumn id="13" name="HODNOCENÍ 5" dataDxfId="38"/>
    <tableColumn id="14" name="Počet internet. stanic pro uživatele - výkaz KULT" dataDxfId="37"/>
    <tableColumn id="15" name="Připojení WiFi pro uživatele" dataDxfId="36"/>
    <tableColumn id="16" name="HODNOCENÍ 6 (počet stanic nebo wi-fi)_x000a_" dataDxfId="35" dataCellStyle="Normální 5"/>
    <tableColumn id="17" name="On-line katalog*" dataDxfId="34"/>
    <tableColumn id="18" name="Doporučený minimální počet akcí" dataDxfId="33"/>
    <tableColumn id="19" name="Počet kulturních a vzdělávacích akcí" dataDxfId="32"/>
    <tableColumn id="20" name="HODNOCENÍ 8" dataDxfId="31"/>
    <tableColumn id="21" name="HODNOCENÍ 9" dataDxfId="30" dataCellStyle="Normální 5"/>
    <tableColumn id="22" name="Celkový počet standardů k hodnocení" dataDxfId="29"/>
    <tableColumn id="23" name="Počet splněných standardů" dataDxfId="28" dataCellStyle="Normální 5">
      <calculatedColumnFormula>E6+G6+I6+K6+M6+P6+Q6+T6+U6</calculatedColumnFormula>
    </tableColumn>
    <tableColumn id="24" name="Počet nesplněných standardů" dataDxfId="27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" name="Tabulka710124" displayName="Tabulka710124" ref="A5:X20" totalsRowShown="0" headerRowBorderDxfId="26" tableBorderDxfId="25" totalsRowBorderDxfId="24">
  <sortState ref="A6:X65">
    <sortCondition ref="A6:A65"/>
  </sortState>
  <tableColumns count="24">
    <tableColumn id="1" name="Knihovna" dataDxfId="23"/>
    <tableColumn id="2" name="Obsluhované obyvatelstvo" dataDxfId="22"/>
    <tableColumn id="3" name="Kategorie dle počtu obyvatel" dataDxfId="21"/>
    <tableColumn id="4" name="Výkaz KULT" dataDxfId="20"/>
    <tableColumn id="5" name="HODNOCENÍ*" dataDxfId="19"/>
    <tableColumn id="6" name="Výkaz KULT2" dataDxfId="18"/>
    <tableColumn id="7" name="HODNOCENÍ 2" dataDxfId="17"/>
    <tableColumn id="8" name="Přírůstky - výkaz KULT" dataDxfId="16"/>
    <tableColumn id="9" name="HODNOCENÍ  3" dataDxfId="15"/>
    <tableColumn id="10" name="Výkaz KULT3" dataDxfId="14"/>
    <tableColumn id="11" name="HODNOCENÍ 4" dataDxfId="13"/>
    <tableColumn id="12" name="Výkaz KULT5" dataDxfId="12"/>
    <tableColumn id="13" name="HODNOCENÍ 5" dataDxfId="11"/>
    <tableColumn id="14" name="Počet internet. stanic pro uživatele - výkaz KULT" dataDxfId="10"/>
    <tableColumn id="15" name="Připojení WiFi pro uživatele" dataDxfId="9"/>
    <tableColumn id="16" name="HODNOCENÍ 6 (počet stanic nebo wi-fi)_x000a_" dataDxfId="8" dataCellStyle="Normální 5"/>
    <tableColumn id="17" name="On-line katalog*" dataDxfId="7"/>
    <tableColumn id="18" name="Doporučený minimální počet akcí" dataDxfId="6"/>
    <tableColumn id="19" name="Počet kulturních a vzdělávacích akcí" dataDxfId="5"/>
    <tableColumn id="20" name="HODNOCENÍ 8" dataDxfId="4"/>
    <tableColumn id="21" name="HODNOCENÍ 9" dataDxfId="3" dataCellStyle="Normální 5"/>
    <tableColumn id="22" name="Celkový počet standardů k hodnocení" dataDxfId="2"/>
    <tableColumn id="23" name="Počet splněných standardů" dataDxfId="1" dataCellStyle="Normální 5">
      <calculatedColumnFormula>E6+G6+I6+K6+M6+P6+Q6+T6+U6</calculatedColumnFormula>
    </tableColumn>
    <tableColumn id="24" name="Počet nesplněných standardů" dataDxfId="0" dataCellStyle="Normální 5">
      <calculatedColumnFormula>V6-W6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workbookViewId="0">
      <pane xSplit="2" ySplit="5" topLeftCell="C39" activePane="bottomRight" state="frozen"/>
      <selection activeCell="AD5" sqref="AD5"/>
      <selection pane="topRight" activeCell="AD5" sqref="AD5"/>
      <selection pane="bottomLeft" activeCell="AD5" sqref="AD5"/>
      <selection pane="bottomRight" activeCell="A34" sqref="A34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4" customWidth="1"/>
    <col min="4" max="5" width="6.109375" style="134" customWidth="1"/>
    <col min="6" max="6" width="8" style="134" customWidth="1"/>
    <col min="7" max="7" width="6.33203125" style="134" customWidth="1"/>
    <col min="8" max="8" width="8" style="134" customWidth="1"/>
    <col min="9" max="9" width="5.88671875" style="134" customWidth="1"/>
    <col min="10" max="10" width="8" style="134" customWidth="1"/>
    <col min="11" max="11" width="5.33203125" style="134" customWidth="1"/>
    <col min="12" max="12" width="5.5546875" style="134" customWidth="1"/>
    <col min="13" max="13" width="6.109375" style="134" customWidth="1"/>
    <col min="14" max="15" width="5.109375" style="134" bestFit="1" customWidth="1"/>
    <col min="16" max="16" width="5.5546875" style="134" customWidth="1"/>
    <col min="17" max="17" width="7.88671875" style="134" customWidth="1"/>
    <col min="18" max="19" width="5.109375" style="134" bestFit="1" customWidth="1"/>
    <col min="20" max="20" width="5.88671875" style="134" customWidth="1"/>
    <col min="21" max="21" width="6.6640625" style="134" customWidth="1"/>
    <col min="22" max="24" width="5.109375" style="134" customWidth="1"/>
    <col min="25" max="25" width="21.109375" style="1" customWidth="1"/>
    <col min="26" max="16384" width="9.109375" style="1"/>
  </cols>
  <sheetData>
    <row r="1" spans="1:24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4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4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4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4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4" s="3" customFormat="1" ht="13.2">
      <c r="A6" s="132" t="s">
        <v>15</v>
      </c>
      <c r="B6" s="17">
        <v>993</v>
      </c>
      <c r="C6" s="62">
        <v>2</v>
      </c>
      <c r="D6" s="76">
        <v>3</v>
      </c>
      <c r="E6" s="77">
        <v>0</v>
      </c>
      <c r="F6" s="67">
        <v>8.0231621349446129</v>
      </c>
      <c r="G6" s="82">
        <v>0</v>
      </c>
      <c r="H6" s="89">
        <v>43</v>
      </c>
      <c r="I6" s="109">
        <v>0</v>
      </c>
      <c r="J6" s="86">
        <v>21.15</v>
      </c>
      <c r="K6" s="82" t="s">
        <v>59</v>
      </c>
      <c r="L6" s="76">
        <v>3</v>
      </c>
      <c r="M6" s="77">
        <v>0</v>
      </c>
      <c r="N6" s="93">
        <v>1</v>
      </c>
      <c r="O6" s="27">
        <v>0</v>
      </c>
      <c r="P6" s="36">
        <v>0</v>
      </c>
      <c r="Q6" s="97">
        <v>1</v>
      </c>
      <c r="R6" s="104">
        <v>6</v>
      </c>
      <c r="S6" s="26">
        <v>2</v>
      </c>
      <c r="T6" s="77">
        <v>0</v>
      </c>
      <c r="U6" s="164">
        <v>0</v>
      </c>
      <c r="V6" s="38">
        <v>8</v>
      </c>
      <c r="W6" s="16">
        <f>E6+G6+I6+M6+P6+Q6+T6+U6</f>
        <v>1</v>
      </c>
      <c r="X6" s="15">
        <f t="shared" ref="X6:X37" si="0">V6-W6</f>
        <v>7</v>
      </c>
    </row>
    <row r="7" spans="1:24" s="3" customFormat="1" ht="12.75" customHeight="1">
      <c r="A7" s="131" t="s">
        <v>16</v>
      </c>
      <c r="B7" s="18">
        <v>1032</v>
      </c>
      <c r="C7" s="118">
        <v>3</v>
      </c>
      <c r="D7" s="73">
        <v>7</v>
      </c>
      <c r="E7" s="125">
        <v>0</v>
      </c>
      <c r="F7" s="126">
        <v>63.286821705426355</v>
      </c>
      <c r="G7" s="127">
        <v>1</v>
      </c>
      <c r="H7" s="128">
        <v>387</v>
      </c>
      <c r="I7" s="119">
        <v>1</v>
      </c>
      <c r="J7" s="120">
        <v>50.39</v>
      </c>
      <c r="K7" s="127">
        <v>0</v>
      </c>
      <c r="L7" s="73">
        <v>12</v>
      </c>
      <c r="M7" s="125">
        <v>1</v>
      </c>
      <c r="N7" s="121">
        <v>2</v>
      </c>
      <c r="O7" s="113">
        <v>1</v>
      </c>
      <c r="P7" s="112">
        <v>1</v>
      </c>
      <c r="Q7" s="124">
        <v>1</v>
      </c>
      <c r="R7" s="123">
        <v>20</v>
      </c>
      <c r="S7" s="24">
        <v>11</v>
      </c>
      <c r="T7" s="125">
        <v>0</v>
      </c>
      <c r="U7" s="162">
        <v>0</v>
      </c>
      <c r="V7" s="117">
        <v>9</v>
      </c>
      <c r="W7" s="20">
        <f t="shared" ref="W7:W16" si="1">E7+G7+I7+K7+M7+P7+Q7+T7+U7</f>
        <v>5</v>
      </c>
      <c r="X7" s="19">
        <f t="shared" si="0"/>
        <v>4</v>
      </c>
    </row>
    <row r="8" spans="1:24" s="3" customFormat="1" ht="12.75" customHeight="1">
      <c r="A8" s="131" t="s">
        <v>17</v>
      </c>
      <c r="B8" s="18">
        <v>1885</v>
      </c>
      <c r="C8" s="118">
        <v>3</v>
      </c>
      <c r="D8" s="73">
        <v>5</v>
      </c>
      <c r="E8" s="125">
        <v>0</v>
      </c>
      <c r="F8" s="126">
        <v>25.955968169761274</v>
      </c>
      <c r="G8" s="127">
        <v>0</v>
      </c>
      <c r="H8" s="128">
        <v>314</v>
      </c>
      <c r="I8" s="119">
        <v>1</v>
      </c>
      <c r="J8" s="120">
        <v>41.91</v>
      </c>
      <c r="K8" s="127">
        <v>0</v>
      </c>
      <c r="L8" s="73">
        <v>46</v>
      </c>
      <c r="M8" s="125">
        <v>1</v>
      </c>
      <c r="N8" s="121">
        <v>2</v>
      </c>
      <c r="O8" s="113">
        <v>1</v>
      </c>
      <c r="P8" s="112">
        <v>1</v>
      </c>
      <c r="Q8" s="124">
        <v>1</v>
      </c>
      <c r="R8" s="123">
        <v>20</v>
      </c>
      <c r="S8" s="24">
        <v>13</v>
      </c>
      <c r="T8" s="125">
        <v>0</v>
      </c>
      <c r="U8" s="162">
        <v>0</v>
      </c>
      <c r="V8" s="117">
        <v>9</v>
      </c>
      <c r="W8" s="20">
        <f t="shared" si="1"/>
        <v>4</v>
      </c>
      <c r="X8" s="19">
        <f t="shared" si="0"/>
        <v>5</v>
      </c>
    </row>
    <row r="9" spans="1:24" s="3" customFormat="1" ht="12.75" customHeight="1">
      <c r="A9" s="131" t="s">
        <v>18</v>
      </c>
      <c r="B9" s="18">
        <v>1550</v>
      </c>
      <c r="C9" s="118">
        <v>3</v>
      </c>
      <c r="D9" s="73">
        <v>5</v>
      </c>
      <c r="E9" s="125">
        <v>0</v>
      </c>
      <c r="F9" s="126">
        <v>9.5987096774193557</v>
      </c>
      <c r="G9" s="127">
        <v>0</v>
      </c>
      <c r="H9" s="128">
        <v>82</v>
      </c>
      <c r="I9" s="119">
        <v>0</v>
      </c>
      <c r="J9" s="120">
        <v>37.42</v>
      </c>
      <c r="K9" s="127">
        <v>0</v>
      </c>
      <c r="L9" s="73">
        <v>10</v>
      </c>
      <c r="M9" s="125">
        <v>1</v>
      </c>
      <c r="N9" s="121">
        <v>2</v>
      </c>
      <c r="O9" s="113">
        <v>0</v>
      </c>
      <c r="P9" s="112">
        <v>1</v>
      </c>
      <c r="Q9" s="124">
        <v>1</v>
      </c>
      <c r="R9" s="123">
        <v>20</v>
      </c>
      <c r="S9" s="24">
        <v>0</v>
      </c>
      <c r="T9" s="125">
        <v>0</v>
      </c>
      <c r="U9" s="162">
        <v>0</v>
      </c>
      <c r="V9" s="117">
        <v>9</v>
      </c>
      <c r="W9" s="20">
        <f t="shared" si="1"/>
        <v>3</v>
      </c>
      <c r="X9" s="19">
        <f t="shared" si="0"/>
        <v>6</v>
      </c>
    </row>
    <row r="10" spans="1:24">
      <c r="A10" s="129" t="s">
        <v>3</v>
      </c>
      <c r="B10" s="7">
        <v>2421</v>
      </c>
      <c r="C10" s="60">
        <v>3</v>
      </c>
      <c r="D10" s="71">
        <v>24</v>
      </c>
      <c r="E10" s="72">
        <v>1</v>
      </c>
      <c r="F10" s="65">
        <v>61.695167286245351</v>
      </c>
      <c r="G10" s="80">
        <v>1</v>
      </c>
      <c r="H10" s="71">
        <v>794</v>
      </c>
      <c r="I10" s="107">
        <v>1</v>
      </c>
      <c r="J10" s="84">
        <v>90.87</v>
      </c>
      <c r="K10" s="80">
        <v>1</v>
      </c>
      <c r="L10" s="71">
        <v>20</v>
      </c>
      <c r="M10" s="72">
        <v>1</v>
      </c>
      <c r="N10" s="91">
        <v>2</v>
      </c>
      <c r="O10" s="29">
        <v>1</v>
      </c>
      <c r="P10" s="34">
        <v>1</v>
      </c>
      <c r="Q10" s="98">
        <v>1</v>
      </c>
      <c r="R10" s="102">
        <v>20</v>
      </c>
      <c r="S10" s="21">
        <v>36</v>
      </c>
      <c r="T10" s="72">
        <v>1</v>
      </c>
      <c r="U10" s="165">
        <v>1</v>
      </c>
      <c r="V10" s="42">
        <v>9</v>
      </c>
      <c r="W10" s="8">
        <f t="shared" si="1"/>
        <v>9</v>
      </c>
      <c r="X10" s="173">
        <f t="shared" si="0"/>
        <v>0</v>
      </c>
    </row>
    <row r="11" spans="1:24">
      <c r="A11" s="130" t="s">
        <v>4</v>
      </c>
      <c r="B11" s="9">
        <v>2451</v>
      </c>
      <c r="C11" s="61">
        <v>3</v>
      </c>
      <c r="D11" s="74">
        <v>29</v>
      </c>
      <c r="E11" s="75">
        <v>1</v>
      </c>
      <c r="F11" s="66">
        <v>33.811505507955935</v>
      </c>
      <c r="G11" s="81">
        <v>1</v>
      </c>
      <c r="H11" s="74">
        <v>477</v>
      </c>
      <c r="I11" s="108">
        <v>1</v>
      </c>
      <c r="J11" s="85">
        <v>74.260000000000005</v>
      </c>
      <c r="K11" s="81">
        <v>1</v>
      </c>
      <c r="L11" s="74">
        <v>20</v>
      </c>
      <c r="M11" s="75">
        <v>1</v>
      </c>
      <c r="N11" s="92">
        <v>4</v>
      </c>
      <c r="O11" s="25">
        <v>1</v>
      </c>
      <c r="P11" s="35">
        <v>1</v>
      </c>
      <c r="Q11" s="99">
        <v>1</v>
      </c>
      <c r="R11" s="103">
        <v>20</v>
      </c>
      <c r="S11" s="22">
        <v>79</v>
      </c>
      <c r="T11" s="75">
        <v>1</v>
      </c>
      <c r="U11" s="163">
        <v>0</v>
      </c>
      <c r="V11" s="40">
        <v>9</v>
      </c>
      <c r="W11" s="11">
        <f t="shared" si="1"/>
        <v>8</v>
      </c>
      <c r="X11" s="10">
        <f t="shared" si="0"/>
        <v>1</v>
      </c>
    </row>
    <row r="12" spans="1:24">
      <c r="A12" s="130" t="s">
        <v>5</v>
      </c>
      <c r="B12" s="9">
        <v>1371</v>
      </c>
      <c r="C12" s="61">
        <v>3</v>
      </c>
      <c r="D12" s="74">
        <v>16</v>
      </c>
      <c r="E12" s="75">
        <v>1</v>
      </c>
      <c r="F12" s="66">
        <v>58.021152443471919</v>
      </c>
      <c r="G12" s="81">
        <v>1</v>
      </c>
      <c r="H12" s="74">
        <v>623</v>
      </c>
      <c r="I12" s="108">
        <v>1</v>
      </c>
      <c r="J12" s="85">
        <v>218.82</v>
      </c>
      <c r="K12" s="81">
        <v>1</v>
      </c>
      <c r="L12" s="74">
        <v>10</v>
      </c>
      <c r="M12" s="75">
        <v>1</v>
      </c>
      <c r="N12" s="92">
        <v>4</v>
      </c>
      <c r="O12" s="25">
        <v>1</v>
      </c>
      <c r="P12" s="35">
        <v>1</v>
      </c>
      <c r="Q12" s="99">
        <v>1</v>
      </c>
      <c r="R12" s="103">
        <v>20</v>
      </c>
      <c r="S12" s="22">
        <v>44</v>
      </c>
      <c r="T12" s="75">
        <v>1</v>
      </c>
      <c r="U12" s="163">
        <v>0</v>
      </c>
      <c r="V12" s="40">
        <v>9</v>
      </c>
      <c r="W12" s="11">
        <f t="shared" si="1"/>
        <v>8</v>
      </c>
      <c r="X12" s="10">
        <f t="shared" si="0"/>
        <v>1</v>
      </c>
    </row>
    <row r="13" spans="1:24">
      <c r="A13" s="132" t="s">
        <v>19</v>
      </c>
      <c r="B13" s="17">
        <v>2224</v>
      </c>
      <c r="C13" s="62">
        <v>3</v>
      </c>
      <c r="D13" s="76">
        <v>6</v>
      </c>
      <c r="E13" s="77">
        <v>0</v>
      </c>
      <c r="F13" s="67">
        <v>9.9073741007194247</v>
      </c>
      <c r="G13" s="82">
        <v>0</v>
      </c>
      <c r="H13" s="89">
        <v>58</v>
      </c>
      <c r="I13" s="109">
        <v>0</v>
      </c>
      <c r="J13" s="86">
        <v>23.38</v>
      </c>
      <c r="K13" s="82">
        <v>0</v>
      </c>
      <c r="L13" s="76">
        <v>8</v>
      </c>
      <c r="M13" s="77">
        <v>0</v>
      </c>
      <c r="N13" s="93">
        <v>1</v>
      </c>
      <c r="O13" s="27">
        <v>1</v>
      </c>
      <c r="P13" s="36">
        <v>1</v>
      </c>
      <c r="Q13" s="97">
        <v>1</v>
      </c>
      <c r="R13" s="104">
        <v>20</v>
      </c>
      <c r="S13" s="26">
        <v>5</v>
      </c>
      <c r="T13" s="77">
        <v>0</v>
      </c>
      <c r="U13" s="164">
        <v>0</v>
      </c>
      <c r="V13" s="39">
        <v>9</v>
      </c>
      <c r="W13" s="16">
        <f t="shared" si="1"/>
        <v>2</v>
      </c>
      <c r="X13" s="15">
        <f t="shared" si="0"/>
        <v>7</v>
      </c>
    </row>
    <row r="14" spans="1:24">
      <c r="A14" s="131" t="s">
        <v>6</v>
      </c>
      <c r="B14" s="18">
        <v>2406</v>
      </c>
      <c r="C14" s="118">
        <v>3</v>
      </c>
      <c r="D14" s="73">
        <v>16</v>
      </c>
      <c r="E14" s="125">
        <v>1</v>
      </c>
      <c r="F14" s="126">
        <v>28.041147132169577</v>
      </c>
      <c r="G14" s="127">
        <v>0</v>
      </c>
      <c r="H14" s="128">
        <v>467</v>
      </c>
      <c r="I14" s="119">
        <v>1</v>
      </c>
      <c r="J14" s="120">
        <v>71.069999999999993</v>
      </c>
      <c r="K14" s="127">
        <v>1</v>
      </c>
      <c r="L14" s="73">
        <v>24</v>
      </c>
      <c r="M14" s="125">
        <v>1</v>
      </c>
      <c r="N14" s="121">
        <v>3</v>
      </c>
      <c r="O14" s="116">
        <v>1</v>
      </c>
      <c r="P14" s="112">
        <v>1</v>
      </c>
      <c r="Q14" s="124">
        <v>1</v>
      </c>
      <c r="R14" s="123">
        <v>20</v>
      </c>
      <c r="S14" s="24">
        <v>10</v>
      </c>
      <c r="T14" s="125">
        <v>0</v>
      </c>
      <c r="U14" s="162">
        <v>0</v>
      </c>
      <c r="V14" s="117">
        <v>9</v>
      </c>
      <c r="W14" s="20">
        <f t="shared" si="1"/>
        <v>6</v>
      </c>
      <c r="X14" s="19">
        <f t="shared" si="0"/>
        <v>3</v>
      </c>
    </row>
    <row r="15" spans="1:24">
      <c r="A15" s="132" t="s">
        <v>20</v>
      </c>
      <c r="B15" s="17">
        <v>2223</v>
      </c>
      <c r="C15" s="62">
        <v>3</v>
      </c>
      <c r="D15" s="76">
        <v>3</v>
      </c>
      <c r="E15" s="77">
        <v>0</v>
      </c>
      <c r="F15" s="67">
        <v>3.7296446243814665</v>
      </c>
      <c r="G15" s="82">
        <v>0</v>
      </c>
      <c r="H15" s="89">
        <v>47</v>
      </c>
      <c r="I15" s="109">
        <v>0</v>
      </c>
      <c r="J15" s="86">
        <v>21.14</v>
      </c>
      <c r="K15" s="82">
        <v>0</v>
      </c>
      <c r="L15" s="76">
        <v>8</v>
      </c>
      <c r="M15" s="77">
        <v>0</v>
      </c>
      <c r="N15" s="93">
        <v>1</v>
      </c>
      <c r="O15" s="27">
        <v>1</v>
      </c>
      <c r="P15" s="36">
        <v>1</v>
      </c>
      <c r="Q15" s="97">
        <v>1</v>
      </c>
      <c r="R15" s="104">
        <v>20</v>
      </c>
      <c r="S15" s="26">
        <v>10</v>
      </c>
      <c r="T15" s="77">
        <v>0</v>
      </c>
      <c r="U15" s="164">
        <v>0</v>
      </c>
      <c r="V15" s="39">
        <v>9</v>
      </c>
      <c r="W15" s="16">
        <f t="shared" si="1"/>
        <v>2</v>
      </c>
      <c r="X15" s="15">
        <f t="shared" si="0"/>
        <v>7</v>
      </c>
    </row>
    <row r="16" spans="1:24">
      <c r="A16" s="131" t="s">
        <v>71</v>
      </c>
      <c r="B16" s="18">
        <v>2050</v>
      </c>
      <c r="C16" s="118">
        <v>3</v>
      </c>
      <c r="D16" s="73">
        <v>6</v>
      </c>
      <c r="E16" s="125">
        <v>0</v>
      </c>
      <c r="F16" s="126">
        <v>61.428780487804879</v>
      </c>
      <c r="G16" s="127">
        <v>1</v>
      </c>
      <c r="H16" s="128">
        <v>510</v>
      </c>
      <c r="I16" s="119">
        <v>1</v>
      </c>
      <c r="J16" s="120">
        <v>67.319999999999993</v>
      </c>
      <c r="K16" s="127">
        <v>1</v>
      </c>
      <c r="L16" s="73">
        <v>18</v>
      </c>
      <c r="M16" s="125">
        <v>1</v>
      </c>
      <c r="N16" s="121">
        <v>5</v>
      </c>
      <c r="O16" s="113">
        <v>1</v>
      </c>
      <c r="P16" s="112">
        <v>1</v>
      </c>
      <c r="Q16" s="124">
        <v>1</v>
      </c>
      <c r="R16" s="123">
        <v>20</v>
      </c>
      <c r="S16" s="24">
        <v>14</v>
      </c>
      <c r="T16" s="125">
        <v>0</v>
      </c>
      <c r="U16" s="162">
        <v>0</v>
      </c>
      <c r="V16" s="117">
        <v>9</v>
      </c>
      <c r="W16" s="20">
        <f t="shared" si="1"/>
        <v>6</v>
      </c>
      <c r="X16" s="19">
        <f t="shared" si="0"/>
        <v>3</v>
      </c>
    </row>
    <row r="17" spans="1:24">
      <c r="A17" s="131" t="s">
        <v>21</v>
      </c>
      <c r="B17" s="18">
        <v>766</v>
      </c>
      <c r="C17" s="118">
        <v>2</v>
      </c>
      <c r="D17" s="73">
        <v>6</v>
      </c>
      <c r="E17" s="125">
        <v>1</v>
      </c>
      <c r="F17" s="126">
        <v>33.76762402088773</v>
      </c>
      <c r="G17" s="127">
        <v>1</v>
      </c>
      <c r="H17" s="128">
        <v>85</v>
      </c>
      <c r="I17" s="119">
        <v>0</v>
      </c>
      <c r="J17" s="120">
        <v>92.69</v>
      </c>
      <c r="K17" s="127" t="s">
        <v>59</v>
      </c>
      <c r="L17" s="73">
        <v>8</v>
      </c>
      <c r="M17" s="125">
        <v>1</v>
      </c>
      <c r="N17" s="121">
        <v>1</v>
      </c>
      <c r="O17" s="113">
        <v>0</v>
      </c>
      <c r="P17" s="112">
        <v>0</v>
      </c>
      <c r="Q17" s="124">
        <v>1</v>
      </c>
      <c r="R17" s="123">
        <v>6</v>
      </c>
      <c r="S17" s="24">
        <v>0</v>
      </c>
      <c r="T17" s="125">
        <v>0</v>
      </c>
      <c r="U17" s="162">
        <v>0</v>
      </c>
      <c r="V17" s="115">
        <v>8</v>
      </c>
      <c r="W17" s="20">
        <f>E17+G17+I17+M17+P17+Q17+T17+U17</f>
        <v>4</v>
      </c>
      <c r="X17" s="19">
        <f t="shared" si="0"/>
        <v>4</v>
      </c>
    </row>
    <row r="18" spans="1:24">
      <c r="A18" s="130" t="s">
        <v>7</v>
      </c>
      <c r="B18" s="9">
        <v>2030</v>
      </c>
      <c r="C18" s="61">
        <v>3</v>
      </c>
      <c r="D18" s="74">
        <v>22</v>
      </c>
      <c r="E18" s="75">
        <v>1</v>
      </c>
      <c r="F18" s="66">
        <v>55.020197044334978</v>
      </c>
      <c r="G18" s="81">
        <v>1</v>
      </c>
      <c r="H18" s="88">
        <v>480</v>
      </c>
      <c r="I18" s="108">
        <v>1</v>
      </c>
      <c r="J18" s="85">
        <v>94.09</v>
      </c>
      <c r="K18" s="81">
        <v>1</v>
      </c>
      <c r="L18" s="74">
        <v>40</v>
      </c>
      <c r="M18" s="75">
        <v>1</v>
      </c>
      <c r="N18" s="92">
        <v>4</v>
      </c>
      <c r="O18" s="25">
        <v>1</v>
      </c>
      <c r="P18" s="35">
        <v>1</v>
      </c>
      <c r="Q18" s="99">
        <v>1</v>
      </c>
      <c r="R18" s="103">
        <v>20</v>
      </c>
      <c r="S18" s="22">
        <v>49</v>
      </c>
      <c r="T18" s="75">
        <v>1</v>
      </c>
      <c r="U18" s="163">
        <v>0</v>
      </c>
      <c r="V18" s="40">
        <v>9</v>
      </c>
      <c r="W18" s="11">
        <f>E18+G18+I18+K18+M18+P18+Q18+T18+U18</f>
        <v>8</v>
      </c>
      <c r="X18" s="10">
        <f t="shared" si="0"/>
        <v>1</v>
      </c>
    </row>
    <row r="19" spans="1:24">
      <c r="A19" s="131" t="s">
        <v>22</v>
      </c>
      <c r="B19" s="18">
        <v>755</v>
      </c>
      <c r="C19" s="118">
        <v>2</v>
      </c>
      <c r="D19" s="73">
        <v>3</v>
      </c>
      <c r="E19" s="125">
        <v>0</v>
      </c>
      <c r="F19" s="126">
        <v>4.177483443708609</v>
      </c>
      <c r="G19" s="127">
        <v>0</v>
      </c>
      <c r="H19" s="128">
        <v>69</v>
      </c>
      <c r="I19" s="119">
        <v>0</v>
      </c>
      <c r="J19" s="120">
        <v>56.95</v>
      </c>
      <c r="K19" s="127" t="s">
        <v>59</v>
      </c>
      <c r="L19" s="73">
        <v>8</v>
      </c>
      <c r="M19" s="125">
        <v>1</v>
      </c>
      <c r="N19" s="121">
        <v>1</v>
      </c>
      <c r="O19" s="113">
        <v>1</v>
      </c>
      <c r="P19" s="112">
        <v>1</v>
      </c>
      <c r="Q19" s="124">
        <v>1</v>
      </c>
      <c r="R19" s="123">
        <v>6</v>
      </c>
      <c r="S19" s="24">
        <v>4</v>
      </c>
      <c r="T19" s="125">
        <v>0</v>
      </c>
      <c r="U19" s="162">
        <v>0</v>
      </c>
      <c r="V19" s="115">
        <v>8</v>
      </c>
      <c r="W19" s="20">
        <f>E19+G19+I19+M19+P19+Q19+T19+U19</f>
        <v>3</v>
      </c>
      <c r="X19" s="19">
        <f t="shared" si="0"/>
        <v>5</v>
      </c>
    </row>
    <row r="20" spans="1:24">
      <c r="A20" s="131" t="s">
        <v>23</v>
      </c>
      <c r="B20" s="18">
        <v>870</v>
      </c>
      <c r="C20" s="118">
        <v>2</v>
      </c>
      <c r="D20" s="73">
        <v>3</v>
      </c>
      <c r="E20" s="125">
        <v>0</v>
      </c>
      <c r="F20" s="126">
        <v>8.9390804597701141</v>
      </c>
      <c r="G20" s="127">
        <v>0</v>
      </c>
      <c r="H20" s="128">
        <v>36</v>
      </c>
      <c r="I20" s="119">
        <v>0</v>
      </c>
      <c r="J20" s="120">
        <v>32.18</v>
      </c>
      <c r="K20" s="127" t="s">
        <v>59</v>
      </c>
      <c r="L20" s="73">
        <v>9</v>
      </c>
      <c r="M20" s="125">
        <v>1</v>
      </c>
      <c r="N20" s="121">
        <v>1</v>
      </c>
      <c r="O20" s="113">
        <v>0</v>
      </c>
      <c r="P20" s="112">
        <v>0</v>
      </c>
      <c r="Q20" s="124">
        <v>1</v>
      </c>
      <c r="R20" s="123">
        <v>6</v>
      </c>
      <c r="S20" s="24">
        <v>1</v>
      </c>
      <c r="T20" s="125">
        <v>0</v>
      </c>
      <c r="U20" s="162">
        <v>0</v>
      </c>
      <c r="V20" s="115">
        <v>8</v>
      </c>
      <c r="W20" s="20">
        <f>E20+G20+I20+M20+P20+Q20+T20+U20</f>
        <v>2</v>
      </c>
      <c r="X20" s="19">
        <f t="shared" si="0"/>
        <v>6</v>
      </c>
    </row>
    <row r="21" spans="1:24">
      <c r="A21" s="130" t="s">
        <v>8</v>
      </c>
      <c r="B21" s="9">
        <v>2512</v>
      </c>
      <c r="C21" s="61">
        <v>3</v>
      </c>
      <c r="D21" s="74">
        <v>17</v>
      </c>
      <c r="E21" s="75">
        <v>1</v>
      </c>
      <c r="F21" s="66">
        <v>39.829219745222929</v>
      </c>
      <c r="G21" s="81">
        <v>1</v>
      </c>
      <c r="H21" s="88">
        <v>524</v>
      </c>
      <c r="I21" s="108">
        <v>1</v>
      </c>
      <c r="J21" s="85">
        <v>60.11</v>
      </c>
      <c r="K21" s="81">
        <v>1</v>
      </c>
      <c r="L21" s="74">
        <v>36</v>
      </c>
      <c r="M21" s="75">
        <v>1</v>
      </c>
      <c r="N21" s="92">
        <v>4</v>
      </c>
      <c r="O21" s="25">
        <v>1</v>
      </c>
      <c r="P21" s="35">
        <v>1</v>
      </c>
      <c r="Q21" s="99">
        <v>1</v>
      </c>
      <c r="R21" s="103">
        <v>20</v>
      </c>
      <c r="S21" s="22">
        <v>22</v>
      </c>
      <c r="T21" s="75">
        <v>1</v>
      </c>
      <c r="U21" s="163">
        <v>0</v>
      </c>
      <c r="V21" s="40">
        <v>9</v>
      </c>
      <c r="W21" s="11">
        <f>E21+G21+I21+K21+M21+P21+Q21+T21+U21</f>
        <v>8</v>
      </c>
      <c r="X21" s="10">
        <f t="shared" si="0"/>
        <v>1</v>
      </c>
    </row>
    <row r="22" spans="1:24">
      <c r="A22" s="131" t="s">
        <v>24</v>
      </c>
      <c r="B22" s="18">
        <v>1041</v>
      </c>
      <c r="C22" s="118">
        <v>3</v>
      </c>
      <c r="D22" s="73">
        <v>4</v>
      </c>
      <c r="E22" s="125">
        <v>0</v>
      </c>
      <c r="F22" s="126">
        <v>22.037463976945244</v>
      </c>
      <c r="G22" s="127">
        <v>0</v>
      </c>
      <c r="H22" s="128">
        <v>281</v>
      </c>
      <c r="I22" s="119">
        <v>1</v>
      </c>
      <c r="J22" s="120">
        <v>53.79</v>
      </c>
      <c r="K22" s="127">
        <v>0</v>
      </c>
      <c r="L22" s="73">
        <v>11</v>
      </c>
      <c r="M22" s="125">
        <v>1</v>
      </c>
      <c r="N22" s="121">
        <v>2</v>
      </c>
      <c r="O22" s="113">
        <v>1</v>
      </c>
      <c r="P22" s="112">
        <v>1</v>
      </c>
      <c r="Q22" s="124">
        <v>1</v>
      </c>
      <c r="R22" s="123">
        <v>20</v>
      </c>
      <c r="S22" s="24">
        <v>2</v>
      </c>
      <c r="T22" s="125">
        <v>0</v>
      </c>
      <c r="U22" s="162">
        <v>0</v>
      </c>
      <c r="V22" s="117">
        <v>9</v>
      </c>
      <c r="W22" s="20">
        <f>E22+G22+I22+K22+M22+P22+Q22+T22+U22</f>
        <v>4</v>
      </c>
      <c r="X22" s="19">
        <f t="shared" si="0"/>
        <v>5</v>
      </c>
    </row>
    <row r="23" spans="1:24">
      <c r="A23" s="131" t="s">
        <v>9</v>
      </c>
      <c r="B23" s="18">
        <v>2722</v>
      </c>
      <c r="C23" s="118">
        <v>3</v>
      </c>
      <c r="D23" s="73">
        <v>16</v>
      </c>
      <c r="E23" s="125">
        <v>1</v>
      </c>
      <c r="F23" s="126">
        <v>60.995958853783982</v>
      </c>
      <c r="G23" s="127">
        <v>1</v>
      </c>
      <c r="H23" s="128">
        <v>589</v>
      </c>
      <c r="I23" s="119">
        <v>1</v>
      </c>
      <c r="J23" s="120">
        <v>47.39</v>
      </c>
      <c r="K23" s="127">
        <v>0</v>
      </c>
      <c r="L23" s="73">
        <v>26</v>
      </c>
      <c r="M23" s="125">
        <v>1</v>
      </c>
      <c r="N23" s="121">
        <v>6</v>
      </c>
      <c r="O23" s="116">
        <v>0</v>
      </c>
      <c r="P23" s="112">
        <v>1</v>
      </c>
      <c r="Q23" s="124">
        <v>1</v>
      </c>
      <c r="R23" s="123">
        <v>20</v>
      </c>
      <c r="S23" s="24">
        <v>11</v>
      </c>
      <c r="T23" s="125">
        <v>0</v>
      </c>
      <c r="U23" s="162">
        <v>0</v>
      </c>
      <c r="V23" s="117">
        <v>9</v>
      </c>
      <c r="W23" s="20">
        <f>E23+G23+I23+K23+M23+P23+Q23+T23+U23</f>
        <v>6</v>
      </c>
      <c r="X23" s="19">
        <f t="shared" si="0"/>
        <v>3</v>
      </c>
    </row>
    <row r="24" spans="1:24">
      <c r="A24" s="167" t="s">
        <v>25</v>
      </c>
      <c r="B24" s="142">
        <v>448</v>
      </c>
      <c r="C24" s="143">
        <v>1</v>
      </c>
      <c r="D24" s="144">
        <v>4</v>
      </c>
      <c r="E24" s="168">
        <v>1</v>
      </c>
      <c r="F24" s="169">
        <v>44.627232142857146</v>
      </c>
      <c r="G24" s="170">
        <v>1</v>
      </c>
      <c r="H24" s="171">
        <v>96</v>
      </c>
      <c r="I24" s="145">
        <v>1</v>
      </c>
      <c r="J24" s="146">
        <v>71.430000000000007</v>
      </c>
      <c r="K24" s="170" t="s">
        <v>59</v>
      </c>
      <c r="L24" s="144">
        <v>8</v>
      </c>
      <c r="M24" s="168">
        <v>1</v>
      </c>
      <c r="N24" s="147">
        <v>2</v>
      </c>
      <c r="O24" s="148">
        <v>0</v>
      </c>
      <c r="P24" s="149">
        <v>1</v>
      </c>
      <c r="Q24" s="150">
        <v>1</v>
      </c>
      <c r="R24" s="151">
        <v>4</v>
      </c>
      <c r="S24" s="152">
        <v>2</v>
      </c>
      <c r="T24" s="168">
        <v>0</v>
      </c>
      <c r="U24" s="172">
        <v>0</v>
      </c>
      <c r="V24" s="153">
        <v>7</v>
      </c>
      <c r="W24" s="154">
        <f>E24+G24+I24+M24+P24+T24+U24</f>
        <v>5</v>
      </c>
      <c r="X24" s="154">
        <f t="shared" si="0"/>
        <v>2</v>
      </c>
    </row>
    <row r="25" spans="1:24">
      <c r="A25" s="133" t="s">
        <v>26</v>
      </c>
      <c r="B25" s="12">
        <v>2031</v>
      </c>
      <c r="C25" s="63">
        <v>3</v>
      </c>
      <c r="D25" s="78">
        <v>10</v>
      </c>
      <c r="E25" s="79">
        <v>0</v>
      </c>
      <c r="F25" s="68">
        <v>17.542097488921712</v>
      </c>
      <c r="G25" s="83">
        <v>0</v>
      </c>
      <c r="H25" s="90">
        <v>162</v>
      </c>
      <c r="I25" s="110">
        <v>0</v>
      </c>
      <c r="J25" s="87">
        <v>23.63</v>
      </c>
      <c r="K25" s="83">
        <v>0</v>
      </c>
      <c r="L25" s="78">
        <v>7</v>
      </c>
      <c r="M25" s="79">
        <v>0</v>
      </c>
      <c r="N25" s="94">
        <v>1</v>
      </c>
      <c r="O25" s="28">
        <v>0</v>
      </c>
      <c r="P25" s="37">
        <v>0</v>
      </c>
      <c r="Q25" s="100">
        <v>1</v>
      </c>
      <c r="R25" s="105">
        <v>20</v>
      </c>
      <c r="S25" s="30">
        <v>4</v>
      </c>
      <c r="T25" s="79">
        <v>0</v>
      </c>
      <c r="U25" s="166">
        <v>0</v>
      </c>
      <c r="V25" s="41">
        <v>9</v>
      </c>
      <c r="W25" s="14">
        <f>E25+G25+I25+K25+M25+P25+Q25+T25+U25</f>
        <v>1</v>
      </c>
      <c r="X25" s="13">
        <f t="shared" si="0"/>
        <v>8</v>
      </c>
    </row>
    <row r="26" spans="1:24">
      <c r="A26" s="132" t="s">
        <v>87</v>
      </c>
      <c r="B26" s="17">
        <v>636</v>
      </c>
      <c r="C26" s="62">
        <v>2</v>
      </c>
      <c r="D26" s="76">
        <v>4</v>
      </c>
      <c r="E26" s="77">
        <v>0</v>
      </c>
      <c r="F26" s="67">
        <v>7.9198113207547172</v>
      </c>
      <c r="G26" s="82">
        <v>0</v>
      </c>
      <c r="H26" s="89">
        <v>23</v>
      </c>
      <c r="I26" s="109">
        <v>0</v>
      </c>
      <c r="J26" s="86">
        <v>36.159999999999997</v>
      </c>
      <c r="K26" s="82" t="s">
        <v>59</v>
      </c>
      <c r="L26" s="76">
        <v>5</v>
      </c>
      <c r="M26" s="77">
        <v>0</v>
      </c>
      <c r="N26" s="93">
        <v>1</v>
      </c>
      <c r="O26" s="27">
        <v>0</v>
      </c>
      <c r="P26" s="36">
        <v>0</v>
      </c>
      <c r="Q26" s="97">
        <v>1</v>
      </c>
      <c r="R26" s="104">
        <v>6</v>
      </c>
      <c r="S26" s="26">
        <v>0</v>
      </c>
      <c r="T26" s="77">
        <v>0</v>
      </c>
      <c r="U26" s="164">
        <v>0</v>
      </c>
      <c r="V26" s="38">
        <v>8</v>
      </c>
      <c r="W26" s="16">
        <f>E26+G26+I26+M26+P26+Q26+T26+U26</f>
        <v>1</v>
      </c>
      <c r="X26" s="15">
        <f t="shared" si="0"/>
        <v>7</v>
      </c>
    </row>
    <row r="27" spans="1:24">
      <c r="A27" s="131" t="s">
        <v>27</v>
      </c>
      <c r="B27" s="18">
        <v>857</v>
      </c>
      <c r="C27" s="118">
        <v>2</v>
      </c>
      <c r="D27" s="73">
        <v>3</v>
      </c>
      <c r="E27" s="125">
        <v>0</v>
      </c>
      <c r="F27" s="126">
        <v>29.414235705950993</v>
      </c>
      <c r="G27" s="127">
        <v>0</v>
      </c>
      <c r="H27" s="128">
        <v>158</v>
      </c>
      <c r="I27" s="119">
        <v>1</v>
      </c>
      <c r="J27" s="120">
        <v>40.840000000000003</v>
      </c>
      <c r="K27" s="127" t="s">
        <v>59</v>
      </c>
      <c r="L27" s="73">
        <v>10</v>
      </c>
      <c r="M27" s="125">
        <v>1</v>
      </c>
      <c r="N27" s="121">
        <v>1</v>
      </c>
      <c r="O27" s="113">
        <v>0</v>
      </c>
      <c r="P27" s="112">
        <v>0</v>
      </c>
      <c r="Q27" s="124">
        <v>1</v>
      </c>
      <c r="R27" s="123">
        <v>6</v>
      </c>
      <c r="S27" s="24">
        <v>15</v>
      </c>
      <c r="T27" s="125">
        <v>1</v>
      </c>
      <c r="U27" s="162">
        <v>0</v>
      </c>
      <c r="V27" s="115">
        <v>8</v>
      </c>
      <c r="W27" s="20">
        <f>E27+G27+I27+M27+P27+Q27+T27+U27</f>
        <v>4</v>
      </c>
      <c r="X27" s="19">
        <f t="shared" si="0"/>
        <v>4</v>
      </c>
    </row>
    <row r="28" spans="1:24">
      <c r="A28" s="131" t="s">
        <v>28</v>
      </c>
      <c r="B28" s="18">
        <v>661</v>
      </c>
      <c r="C28" s="118">
        <v>2</v>
      </c>
      <c r="D28" s="73">
        <v>2</v>
      </c>
      <c r="E28" s="125">
        <v>0</v>
      </c>
      <c r="F28" s="126">
        <v>15.128593040847202</v>
      </c>
      <c r="G28" s="127">
        <v>0</v>
      </c>
      <c r="H28" s="128">
        <v>47</v>
      </c>
      <c r="I28" s="119">
        <v>0</v>
      </c>
      <c r="J28" s="120">
        <v>37.82</v>
      </c>
      <c r="K28" s="127" t="s">
        <v>59</v>
      </c>
      <c r="L28" s="73">
        <v>2</v>
      </c>
      <c r="M28" s="125">
        <v>0</v>
      </c>
      <c r="N28" s="121">
        <v>1</v>
      </c>
      <c r="O28" s="113">
        <v>1</v>
      </c>
      <c r="P28" s="112">
        <v>1</v>
      </c>
      <c r="Q28" s="124">
        <v>1</v>
      </c>
      <c r="R28" s="123">
        <v>6</v>
      </c>
      <c r="S28" s="24">
        <v>4</v>
      </c>
      <c r="T28" s="125">
        <v>0</v>
      </c>
      <c r="U28" s="162">
        <v>0</v>
      </c>
      <c r="V28" s="115">
        <v>8</v>
      </c>
      <c r="W28" s="20">
        <f>E28+G28+I28+M28+P28+Q28+T28+U28</f>
        <v>2</v>
      </c>
      <c r="X28" s="19">
        <f t="shared" si="0"/>
        <v>6</v>
      </c>
    </row>
    <row r="29" spans="1:24">
      <c r="A29" s="132" t="s">
        <v>29</v>
      </c>
      <c r="B29" s="17">
        <v>2057</v>
      </c>
      <c r="C29" s="62">
        <v>3</v>
      </c>
      <c r="D29" s="76">
        <v>2</v>
      </c>
      <c r="E29" s="77">
        <v>0</v>
      </c>
      <c r="F29" s="67">
        <v>14.541079241614002</v>
      </c>
      <c r="G29" s="82">
        <v>0</v>
      </c>
      <c r="H29" s="89">
        <v>130</v>
      </c>
      <c r="I29" s="109">
        <v>0</v>
      </c>
      <c r="J29" s="86">
        <v>47.64</v>
      </c>
      <c r="K29" s="82">
        <v>0</v>
      </c>
      <c r="L29" s="76">
        <v>29</v>
      </c>
      <c r="M29" s="77">
        <v>1</v>
      </c>
      <c r="N29" s="93">
        <v>1</v>
      </c>
      <c r="O29" s="27">
        <v>0</v>
      </c>
      <c r="P29" s="36">
        <v>0</v>
      </c>
      <c r="Q29" s="97">
        <v>1</v>
      </c>
      <c r="R29" s="104">
        <v>20</v>
      </c>
      <c r="S29" s="26">
        <v>5</v>
      </c>
      <c r="T29" s="77">
        <v>0</v>
      </c>
      <c r="U29" s="164">
        <v>0</v>
      </c>
      <c r="V29" s="39">
        <v>9</v>
      </c>
      <c r="W29" s="16">
        <f>E29+G29+I29+K29+M29+P29+Q29+T29+U29</f>
        <v>2</v>
      </c>
      <c r="X29" s="15">
        <f t="shared" si="0"/>
        <v>7</v>
      </c>
    </row>
    <row r="30" spans="1:24">
      <c r="A30" s="131" t="s">
        <v>30</v>
      </c>
      <c r="B30" s="18">
        <v>772</v>
      </c>
      <c r="C30" s="118">
        <v>2</v>
      </c>
      <c r="D30" s="73">
        <v>2</v>
      </c>
      <c r="E30" s="125">
        <v>0</v>
      </c>
      <c r="F30" s="126">
        <v>12.983160621761659</v>
      </c>
      <c r="G30" s="127">
        <v>0</v>
      </c>
      <c r="H30" s="128">
        <v>38</v>
      </c>
      <c r="I30" s="119">
        <v>0</v>
      </c>
      <c r="J30" s="120">
        <v>68.650000000000006</v>
      </c>
      <c r="K30" s="127" t="s">
        <v>59</v>
      </c>
      <c r="L30" s="73">
        <v>10</v>
      </c>
      <c r="M30" s="125">
        <v>1</v>
      </c>
      <c r="N30" s="121">
        <v>1</v>
      </c>
      <c r="O30" s="113">
        <v>1</v>
      </c>
      <c r="P30" s="112">
        <v>1</v>
      </c>
      <c r="Q30" s="124">
        <v>1</v>
      </c>
      <c r="R30" s="123">
        <v>6</v>
      </c>
      <c r="S30" s="24">
        <v>8</v>
      </c>
      <c r="T30" s="125">
        <v>1</v>
      </c>
      <c r="U30" s="162">
        <v>0</v>
      </c>
      <c r="V30" s="115">
        <v>8</v>
      </c>
      <c r="W30" s="20">
        <f>E30+G30+I30+M30+P30+Q30+T30+U30</f>
        <v>4</v>
      </c>
      <c r="X30" s="19">
        <f t="shared" si="0"/>
        <v>4</v>
      </c>
    </row>
    <row r="31" spans="1:24">
      <c r="A31" s="132" t="s">
        <v>31</v>
      </c>
      <c r="B31" s="17">
        <v>1838</v>
      </c>
      <c r="C31" s="62">
        <v>3</v>
      </c>
      <c r="D31" s="76">
        <v>5</v>
      </c>
      <c r="E31" s="77">
        <v>0</v>
      </c>
      <c r="F31" s="67">
        <v>18.500544069640913</v>
      </c>
      <c r="G31" s="82">
        <v>0</v>
      </c>
      <c r="H31" s="89">
        <v>237</v>
      </c>
      <c r="I31" s="109">
        <v>0</v>
      </c>
      <c r="J31" s="86">
        <v>29.92</v>
      </c>
      <c r="K31" s="82">
        <v>0</v>
      </c>
      <c r="L31" s="76">
        <v>4</v>
      </c>
      <c r="M31" s="77">
        <v>0</v>
      </c>
      <c r="N31" s="93">
        <v>2</v>
      </c>
      <c r="O31" s="27">
        <v>1</v>
      </c>
      <c r="P31" s="36">
        <v>1</v>
      </c>
      <c r="Q31" s="97">
        <v>1</v>
      </c>
      <c r="R31" s="104">
        <v>20</v>
      </c>
      <c r="S31" s="26">
        <v>14</v>
      </c>
      <c r="T31" s="77">
        <v>0</v>
      </c>
      <c r="U31" s="164">
        <v>0</v>
      </c>
      <c r="V31" s="39">
        <v>9</v>
      </c>
      <c r="W31" s="16">
        <f>E31+G31+I31+K31+M31+P31+Q31+T31+U31</f>
        <v>2</v>
      </c>
      <c r="X31" s="15">
        <f t="shared" si="0"/>
        <v>7</v>
      </c>
    </row>
    <row r="32" spans="1:24">
      <c r="A32" s="131" t="s">
        <v>32</v>
      </c>
      <c r="B32" s="18">
        <v>1505</v>
      </c>
      <c r="C32" s="118">
        <v>3</v>
      </c>
      <c r="D32" s="73">
        <v>4</v>
      </c>
      <c r="E32" s="125">
        <v>0</v>
      </c>
      <c r="F32" s="126">
        <v>10.524916943521594</v>
      </c>
      <c r="G32" s="127">
        <v>0</v>
      </c>
      <c r="H32" s="128">
        <v>104</v>
      </c>
      <c r="I32" s="119">
        <v>0</v>
      </c>
      <c r="J32" s="120">
        <v>35.22</v>
      </c>
      <c r="K32" s="127">
        <v>0</v>
      </c>
      <c r="L32" s="73">
        <v>9</v>
      </c>
      <c r="M32" s="125">
        <v>1</v>
      </c>
      <c r="N32" s="121">
        <v>2</v>
      </c>
      <c r="O32" s="113">
        <v>1</v>
      </c>
      <c r="P32" s="112">
        <v>1</v>
      </c>
      <c r="Q32" s="124">
        <v>1</v>
      </c>
      <c r="R32" s="123">
        <v>20</v>
      </c>
      <c r="S32" s="24">
        <v>15</v>
      </c>
      <c r="T32" s="125">
        <v>0</v>
      </c>
      <c r="U32" s="162">
        <v>0</v>
      </c>
      <c r="V32" s="117">
        <v>9</v>
      </c>
      <c r="W32" s="20">
        <f>E32+G32+I32+K32+M32+P32+Q32+T32+U32</f>
        <v>3</v>
      </c>
      <c r="X32" s="19">
        <f t="shared" si="0"/>
        <v>6</v>
      </c>
    </row>
    <row r="33" spans="1:24">
      <c r="A33" s="132" t="s">
        <v>60</v>
      </c>
      <c r="B33" s="17">
        <v>810</v>
      </c>
      <c r="C33" s="62">
        <v>2</v>
      </c>
      <c r="D33" s="76">
        <v>4</v>
      </c>
      <c r="E33" s="77">
        <v>0</v>
      </c>
      <c r="F33" s="67">
        <v>3.8481481481481481</v>
      </c>
      <c r="G33" s="82">
        <v>0</v>
      </c>
      <c r="H33" s="89">
        <v>33</v>
      </c>
      <c r="I33" s="109">
        <v>0</v>
      </c>
      <c r="J33" s="86">
        <v>55.56</v>
      </c>
      <c r="K33" s="82" t="s">
        <v>59</v>
      </c>
      <c r="L33" s="76">
        <v>5</v>
      </c>
      <c r="M33" s="77">
        <v>0</v>
      </c>
      <c r="N33" s="93">
        <v>1</v>
      </c>
      <c r="O33" s="27">
        <v>0</v>
      </c>
      <c r="P33" s="36">
        <v>0</v>
      </c>
      <c r="Q33" s="97">
        <v>1</v>
      </c>
      <c r="R33" s="104">
        <v>6</v>
      </c>
      <c r="S33" s="26">
        <v>2</v>
      </c>
      <c r="T33" s="77">
        <v>0</v>
      </c>
      <c r="U33" s="164">
        <v>0</v>
      </c>
      <c r="V33" s="38">
        <v>8</v>
      </c>
      <c r="W33" s="16">
        <f>E33+G33+I33+M33+P33+Q33+T33+U33</f>
        <v>1</v>
      </c>
      <c r="X33" s="15">
        <f t="shared" si="0"/>
        <v>7</v>
      </c>
    </row>
    <row r="34" spans="1:24">
      <c r="A34" s="131" t="s">
        <v>33</v>
      </c>
      <c r="B34" s="18">
        <v>615</v>
      </c>
      <c r="C34" s="118">
        <v>2</v>
      </c>
      <c r="D34" s="73">
        <v>3</v>
      </c>
      <c r="E34" s="125">
        <v>0</v>
      </c>
      <c r="F34" s="126">
        <v>9.9268292682926838</v>
      </c>
      <c r="G34" s="127">
        <v>0</v>
      </c>
      <c r="H34" s="128">
        <v>21</v>
      </c>
      <c r="I34" s="119">
        <v>0</v>
      </c>
      <c r="J34" s="120">
        <v>40.65</v>
      </c>
      <c r="K34" s="127" t="s">
        <v>59</v>
      </c>
      <c r="L34" s="73">
        <v>8</v>
      </c>
      <c r="M34" s="125">
        <v>1</v>
      </c>
      <c r="N34" s="121">
        <v>1</v>
      </c>
      <c r="O34" s="113">
        <v>1</v>
      </c>
      <c r="P34" s="112">
        <v>1</v>
      </c>
      <c r="Q34" s="124">
        <v>1</v>
      </c>
      <c r="R34" s="123">
        <v>6</v>
      </c>
      <c r="S34" s="24">
        <v>2</v>
      </c>
      <c r="T34" s="125">
        <v>0</v>
      </c>
      <c r="U34" s="162">
        <v>0</v>
      </c>
      <c r="V34" s="115">
        <v>8</v>
      </c>
      <c r="W34" s="20">
        <f>E34+G34+I34+M34+P34+Q34+T34+U34</f>
        <v>3</v>
      </c>
      <c r="X34" s="19">
        <f t="shared" si="0"/>
        <v>5</v>
      </c>
    </row>
    <row r="35" spans="1:24">
      <c r="A35" s="131" t="s">
        <v>34</v>
      </c>
      <c r="B35" s="18">
        <v>293</v>
      </c>
      <c r="C35" s="118">
        <v>1</v>
      </c>
      <c r="D35" s="73">
        <v>4</v>
      </c>
      <c r="E35" s="125">
        <v>1</v>
      </c>
      <c r="F35" s="126">
        <v>16.286689419795223</v>
      </c>
      <c r="G35" s="127">
        <v>0</v>
      </c>
      <c r="H35" s="128">
        <v>40</v>
      </c>
      <c r="I35" s="119">
        <v>0</v>
      </c>
      <c r="J35" s="120">
        <v>98.98</v>
      </c>
      <c r="K35" s="127" t="s">
        <v>59</v>
      </c>
      <c r="L35" s="73">
        <v>7</v>
      </c>
      <c r="M35" s="125">
        <v>1</v>
      </c>
      <c r="N35" s="121">
        <v>2</v>
      </c>
      <c r="O35" s="113">
        <v>1</v>
      </c>
      <c r="P35" s="112">
        <v>1</v>
      </c>
      <c r="Q35" s="122">
        <v>1</v>
      </c>
      <c r="R35" s="123">
        <v>4</v>
      </c>
      <c r="S35" s="24">
        <v>0</v>
      </c>
      <c r="T35" s="125">
        <v>0</v>
      </c>
      <c r="U35" s="162">
        <v>0</v>
      </c>
      <c r="V35" s="115">
        <v>7</v>
      </c>
      <c r="W35" s="19">
        <f>E35+G35+I35+M35+P35+T35+U35</f>
        <v>3</v>
      </c>
      <c r="X35" s="19">
        <f t="shared" si="0"/>
        <v>4</v>
      </c>
    </row>
    <row r="36" spans="1:24">
      <c r="A36" s="131" t="s">
        <v>35</v>
      </c>
      <c r="B36" s="18">
        <v>801</v>
      </c>
      <c r="C36" s="118">
        <v>2</v>
      </c>
      <c r="D36" s="73">
        <v>2</v>
      </c>
      <c r="E36" s="125">
        <v>0</v>
      </c>
      <c r="F36" s="126">
        <v>5.2471910112359552</v>
      </c>
      <c r="G36" s="127">
        <v>0</v>
      </c>
      <c r="H36" s="128">
        <v>57</v>
      </c>
      <c r="I36" s="119">
        <v>0</v>
      </c>
      <c r="J36" s="120">
        <v>34.96</v>
      </c>
      <c r="K36" s="127" t="s">
        <v>59</v>
      </c>
      <c r="L36" s="73">
        <v>3</v>
      </c>
      <c r="M36" s="125">
        <v>0</v>
      </c>
      <c r="N36" s="121">
        <v>2</v>
      </c>
      <c r="O36" s="113">
        <v>0</v>
      </c>
      <c r="P36" s="112">
        <v>1</v>
      </c>
      <c r="Q36" s="124">
        <v>1</v>
      </c>
      <c r="R36" s="123">
        <v>6</v>
      </c>
      <c r="S36" s="24">
        <v>2</v>
      </c>
      <c r="T36" s="125">
        <v>0</v>
      </c>
      <c r="U36" s="162">
        <v>0</v>
      </c>
      <c r="V36" s="115">
        <v>8</v>
      </c>
      <c r="W36" s="20">
        <f>E36+G36+I36+M36+P36+Q36+T36+U36</f>
        <v>2</v>
      </c>
      <c r="X36" s="19">
        <f t="shared" si="0"/>
        <v>6</v>
      </c>
    </row>
    <row r="37" spans="1:24">
      <c r="A37" s="167" t="s">
        <v>10</v>
      </c>
      <c r="B37" s="142">
        <v>2599</v>
      </c>
      <c r="C37" s="143">
        <v>3</v>
      </c>
      <c r="D37" s="144">
        <v>21</v>
      </c>
      <c r="E37" s="168">
        <v>1</v>
      </c>
      <c r="F37" s="169">
        <v>51.131973836090808</v>
      </c>
      <c r="G37" s="170">
        <v>1</v>
      </c>
      <c r="H37" s="171">
        <v>626</v>
      </c>
      <c r="I37" s="145">
        <v>1</v>
      </c>
      <c r="J37" s="146">
        <v>43.86</v>
      </c>
      <c r="K37" s="170">
        <v>0</v>
      </c>
      <c r="L37" s="144">
        <v>15</v>
      </c>
      <c r="M37" s="168">
        <v>1</v>
      </c>
      <c r="N37" s="147">
        <v>5</v>
      </c>
      <c r="O37" s="157">
        <v>1</v>
      </c>
      <c r="P37" s="149">
        <v>1</v>
      </c>
      <c r="Q37" s="155">
        <v>1</v>
      </c>
      <c r="R37" s="151">
        <v>20</v>
      </c>
      <c r="S37" s="152">
        <v>63</v>
      </c>
      <c r="T37" s="168">
        <v>1</v>
      </c>
      <c r="U37" s="172">
        <v>0</v>
      </c>
      <c r="V37" s="158">
        <v>9</v>
      </c>
      <c r="W37" s="156">
        <f>E37+G37+I37+K37+M37+P37+Q37+T37+U37</f>
        <v>7</v>
      </c>
      <c r="X37" s="154">
        <f t="shared" si="0"/>
        <v>2</v>
      </c>
    </row>
    <row r="38" spans="1:24">
      <c r="A38" s="131" t="s">
        <v>36</v>
      </c>
      <c r="B38" s="18">
        <v>497</v>
      </c>
      <c r="C38" s="118">
        <v>1</v>
      </c>
      <c r="D38" s="73">
        <v>2</v>
      </c>
      <c r="E38" s="125">
        <v>0</v>
      </c>
      <c r="F38" s="126">
        <v>0</v>
      </c>
      <c r="G38" s="127">
        <v>0</v>
      </c>
      <c r="H38" s="128">
        <v>86</v>
      </c>
      <c r="I38" s="119">
        <v>1</v>
      </c>
      <c r="J38" s="120">
        <v>32.19</v>
      </c>
      <c r="K38" s="127" t="s">
        <v>59</v>
      </c>
      <c r="L38" s="73">
        <v>5</v>
      </c>
      <c r="M38" s="125">
        <v>1</v>
      </c>
      <c r="N38" s="121">
        <v>2</v>
      </c>
      <c r="O38" s="113">
        <v>1</v>
      </c>
      <c r="P38" s="112">
        <v>1</v>
      </c>
      <c r="Q38" s="122">
        <v>1</v>
      </c>
      <c r="R38" s="123">
        <v>4</v>
      </c>
      <c r="S38" s="24">
        <v>0</v>
      </c>
      <c r="T38" s="125">
        <v>0</v>
      </c>
      <c r="U38" s="162">
        <v>0</v>
      </c>
      <c r="V38" s="115">
        <v>7</v>
      </c>
      <c r="W38" s="19">
        <f>E38+G38+I38+M38+P38+T38+U38</f>
        <v>3</v>
      </c>
      <c r="X38" s="19">
        <f t="shared" ref="X38:X65" si="2">V38-W38</f>
        <v>4</v>
      </c>
    </row>
    <row r="39" spans="1:24">
      <c r="A39" s="131" t="s">
        <v>88</v>
      </c>
      <c r="B39" s="18">
        <v>262</v>
      </c>
      <c r="C39" s="118">
        <v>1</v>
      </c>
      <c r="D39" s="73">
        <v>1</v>
      </c>
      <c r="E39" s="125">
        <v>0</v>
      </c>
      <c r="F39" s="126">
        <v>3.1717557251908395</v>
      </c>
      <c r="G39" s="127">
        <v>0</v>
      </c>
      <c r="H39" s="128">
        <v>9</v>
      </c>
      <c r="I39" s="119">
        <v>0</v>
      </c>
      <c r="J39" s="120">
        <v>49.62</v>
      </c>
      <c r="K39" s="127" t="s">
        <v>59</v>
      </c>
      <c r="L39" s="73">
        <v>2</v>
      </c>
      <c r="M39" s="125">
        <v>0</v>
      </c>
      <c r="N39" s="121">
        <v>1</v>
      </c>
      <c r="O39" s="113">
        <v>0</v>
      </c>
      <c r="P39" s="112">
        <v>1</v>
      </c>
      <c r="Q39" s="122">
        <v>0</v>
      </c>
      <c r="R39" s="123">
        <v>4</v>
      </c>
      <c r="S39" s="24">
        <v>0</v>
      </c>
      <c r="T39" s="125">
        <v>0</v>
      </c>
      <c r="U39" s="162">
        <v>0</v>
      </c>
      <c r="V39" s="115">
        <v>7</v>
      </c>
      <c r="W39" s="19">
        <f>E39+G39+I39+M39+P39+T39+U39</f>
        <v>1</v>
      </c>
      <c r="X39" s="19">
        <f t="shared" si="2"/>
        <v>6</v>
      </c>
    </row>
    <row r="40" spans="1:24">
      <c r="A40" s="131" t="s">
        <v>37</v>
      </c>
      <c r="B40" s="18">
        <v>588</v>
      </c>
      <c r="C40" s="118">
        <v>2</v>
      </c>
      <c r="D40" s="73">
        <v>2</v>
      </c>
      <c r="E40" s="125">
        <v>0</v>
      </c>
      <c r="F40" s="126">
        <v>4.5255102040816331</v>
      </c>
      <c r="G40" s="127">
        <v>0</v>
      </c>
      <c r="H40" s="128">
        <v>19</v>
      </c>
      <c r="I40" s="119">
        <v>0</v>
      </c>
      <c r="J40" s="120">
        <v>39.119999999999997</v>
      </c>
      <c r="K40" s="127" t="s">
        <v>59</v>
      </c>
      <c r="L40" s="73">
        <v>22</v>
      </c>
      <c r="M40" s="125">
        <v>1</v>
      </c>
      <c r="N40" s="121">
        <v>1</v>
      </c>
      <c r="O40" s="113">
        <v>0</v>
      </c>
      <c r="P40" s="112">
        <v>0</v>
      </c>
      <c r="Q40" s="124">
        <v>1</v>
      </c>
      <c r="R40" s="123">
        <v>6</v>
      </c>
      <c r="S40" s="24">
        <v>6</v>
      </c>
      <c r="T40" s="125">
        <v>1</v>
      </c>
      <c r="U40" s="162">
        <v>0</v>
      </c>
      <c r="V40" s="115">
        <v>8</v>
      </c>
      <c r="W40" s="20">
        <f>E40+G40+I40+M40+P40+Q40+T40+U40</f>
        <v>3</v>
      </c>
      <c r="X40" s="19">
        <f t="shared" si="2"/>
        <v>5</v>
      </c>
    </row>
    <row r="41" spans="1:24">
      <c r="A41" s="132" t="s">
        <v>38</v>
      </c>
      <c r="B41" s="17">
        <v>1767</v>
      </c>
      <c r="C41" s="62">
        <v>3</v>
      </c>
      <c r="D41" s="76">
        <v>7</v>
      </c>
      <c r="E41" s="77">
        <v>0</v>
      </c>
      <c r="F41" s="67">
        <v>10.404074702886248</v>
      </c>
      <c r="G41" s="82">
        <v>0</v>
      </c>
      <c r="H41" s="89">
        <v>55</v>
      </c>
      <c r="I41" s="109">
        <v>0</v>
      </c>
      <c r="J41" s="86">
        <v>29.43</v>
      </c>
      <c r="K41" s="82">
        <v>0</v>
      </c>
      <c r="L41" s="76">
        <v>26</v>
      </c>
      <c r="M41" s="77">
        <v>1</v>
      </c>
      <c r="N41" s="93">
        <v>1</v>
      </c>
      <c r="O41" s="27">
        <v>0</v>
      </c>
      <c r="P41" s="36">
        <v>0</v>
      </c>
      <c r="Q41" s="97">
        <v>1</v>
      </c>
      <c r="R41" s="104">
        <v>20</v>
      </c>
      <c r="S41" s="26">
        <v>3</v>
      </c>
      <c r="T41" s="77">
        <v>0</v>
      </c>
      <c r="U41" s="164">
        <v>0</v>
      </c>
      <c r="V41" s="39">
        <v>9</v>
      </c>
      <c r="W41" s="16">
        <f>E41+G41+I41+K41+M41+P41+Q41+T41+U41</f>
        <v>2</v>
      </c>
      <c r="X41" s="15">
        <f t="shared" si="2"/>
        <v>7</v>
      </c>
    </row>
    <row r="42" spans="1:24">
      <c r="A42" s="131" t="s">
        <v>39</v>
      </c>
      <c r="B42" s="18">
        <v>595</v>
      </c>
      <c r="C42" s="118">
        <v>2</v>
      </c>
      <c r="D42" s="73">
        <v>2</v>
      </c>
      <c r="E42" s="125">
        <v>0</v>
      </c>
      <c r="F42" s="126">
        <v>10.840336134453782</v>
      </c>
      <c r="G42" s="127">
        <v>0</v>
      </c>
      <c r="H42" s="128">
        <v>40</v>
      </c>
      <c r="I42" s="119">
        <v>0</v>
      </c>
      <c r="J42" s="120">
        <v>63.87</v>
      </c>
      <c r="K42" s="127" t="s">
        <v>59</v>
      </c>
      <c r="L42" s="73">
        <v>8</v>
      </c>
      <c r="M42" s="125">
        <v>1</v>
      </c>
      <c r="N42" s="121">
        <v>1</v>
      </c>
      <c r="O42" s="113">
        <v>1</v>
      </c>
      <c r="P42" s="112">
        <v>1</v>
      </c>
      <c r="Q42" s="124">
        <v>1</v>
      </c>
      <c r="R42" s="123">
        <v>6</v>
      </c>
      <c r="S42" s="24">
        <v>14</v>
      </c>
      <c r="T42" s="125">
        <v>1</v>
      </c>
      <c r="U42" s="162">
        <v>0</v>
      </c>
      <c r="V42" s="115">
        <v>8</v>
      </c>
      <c r="W42" s="20">
        <f>E42+G42+I42+M42+P42+Q42+T42+U42</f>
        <v>4</v>
      </c>
      <c r="X42" s="19">
        <f t="shared" si="2"/>
        <v>4</v>
      </c>
    </row>
    <row r="43" spans="1:24">
      <c r="A43" s="131" t="s">
        <v>40</v>
      </c>
      <c r="B43" s="18">
        <v>526</v>
      </c>
      <c r="C43" s="118">
        <v>2</v>
      </c>
      <c r="D43" s="73">
        <v>2</v>
      </c>
      <c r="E43" s="125">
        <v>0</v>
      </c>
      <c r="F43" s="126">
        <v>21.026615969581748</v>
      </c>
      <c r="G43" s="127">
        <v>0</v>
      </c>
      <c r="H43" s="128">
        <v>39</v>
      </c>
      <c r="I43" s="119">
        <v>0</v>
      </c>
      <c r="J43" s="120">
        <v>49.43</v>
      </c>
      <c r="K43" s="127" t="s">
        <v>59</v>
      </c>
      <c r="L43" s="73">
        <v>7</v>
      </c>
      <c r="M43" s="125">
        <v>1</v>
      </c>
      <c r="N43" s="121">
        <v>1</v>
      </c>
      <c r="O43" s="113">
        <v>1</v>
      </c>
      <c r="P43" s="112">
        <v>1</v>
      </c>
      <c r="Q43" s="124">
        <v>1</v>
      </c>
      <c r="R43" s="123">
        <v>6</v>
      </c>
      <c r="S43" s="24">
        <v>0</v>
      </c>
      <c r="T43" s="125">
        <v>0</v>
      </c>
      <c r="U43" s="162">
        <v>0</v>
      </c>
      <c r="V43" s="115">
        <v>8</v>
      </c>
      <c r="W43" s="20">
        <f>E43+G43+I43+M43+P43+Q43+T43+U43</f>
        <v>3</v>
      </c>
      <c r="X43" s="19">
        <f t="shared" si="2"/>
        <v>5</v>
      </c>
    </row>
    <row r="44" spans="1:24">
      <c r="A44" s="131" t="s">
        <v>41</v>
      </c>
      <c r="B44" s="18">
        <v>1787</v>
      </c>
      <c r="C44" s="118">
        <v>3</v>
      </c>
      <c r="D44" s="73">
        <v>5</v>
      </c>
      <c r="E44" s="125">
        <v>0</v>
      </c>
      <c r="F44" s="126">
        <v>19.614437604924454</v>
      </c>
      <c r="G44" s="127">
        <v>0</v>
      </c>
      <c r="H44" s="128">
        <v>182</v>
      </c>
      <c r="I44" s="119">
        <v>0</v>
      </c>
      <c r="J44" s="120">
        <v>17.91</v>
      </c>
      <c r="K44" s="127">
        <v>0</v>
      </c>
      <c r="L44" s="73">
        <v>10</v>
      </c>
      <c r="M44" s="125">
        <v>1</v>
      </c>
      <c r="N44" s="121">
        <v>2</v>
      </c>
      <c r="O44" s="113">
        <v>1</v>
      </c>
      <c r="P44" s="112">
        <v>1</v>
      </c>
      <c r="Q44" s="124">
        <v>1</v>
      </c>
      <c r="R44" s="123">
        <v>20</v>
      </c>
      <c r="S44" s="24">
        <v>37</v>
      </c>
      <c r="T44" s="125">
        <v>1</v>
      </c>
      <c r="U44" s="162">
        <v>0</v>
      </c>
      <c r="V44" s="117">
        <v>9</v>
      </c>
      <c r="W44" s="20">
        <f>E44+G44+I44+K44+M44+P44+Q44+T44+U44</f>
        <v>4</v>
      </c>
      <c r="X44" s="19">
        <f t="shared" si="2"/>
        <v>5</v>
      </c>
    </row>
    <row r="45" spans="1:24">
      <c r="A45" s="131" t="s">
        <v>42</v>
      </c>
      <c r="B45" s="18">
        <v>642</v>
      </c>
      <c r="C45" s="118">
        <v>2</v>
      </c>
      <c r="D45" s="73">
        <v>4</v>
      </c>
      <c r="E45" s="125">
        <v>0</v>
      </c>
      <c r="F45" s="126">
        <v>30.468847352024923</v>
      </c>
      <c r="G45" s="127">
        <v>1</v>
      </c>
      <c r="H45" s="128">
        <v>100</v>
      </c>
      <c r="I45" s="119">
        <v>1</v>
      </c>
      <c r="J45" s="120">
        <v>155.76</v>
      </c>
      <c r="K45" s="127" t="s">
        <v>59</v>
      </c>
      <c r="L45" s="73">
        <v>20</v>
      </c>
      <c r="M45" s="125">
        <v>1</v>
      </c>
      <c r="N45" s="121">
        <v>3</v>
      </c>
      <c r="O45" s="113">
        <v>1</v>
      </c>
      <c r="P45" s="112">
        <v>1</v>
      </c>
      <c r="Q45" s="124">
        <v>1</v>
      </c>
      <c r="R45" s="123">
        <v>6</v>
      </c>
      <c r="S45" s="24">
        <v>2</v>
      </c>
      <c r="T45" s="125">
        <v>0</v>
      </c>
      <c r="U45" s="162">
        <v>0</v>
      </c>
      <c r="V45" s="115">
        <v>8</v>
      </c>
      <c r="W45" s="20">
        <f>E45+G45+I45+M45+P45+Q45+T45+U45</f>
        <v>5</v>
      </c>
      <c r="X45" s="19">
        <f t="shared" si="2"/>
        <v>3</v>
      </c>
    </row>
    <row r="46" spans="1:24">
      <c r="A46" s="131" t="s">
        <v>43</v>
      </c>
      <c r="B46" s="18">
        <v>1835</v>
      </c>
      <c r="C46" s="118">
        <v>3</v>
      </c>
      <c r="D46" s="73">
        <v>5</v>
      </c>
      <c r="E46" s="125">
        <v>0</v>
      </c>
      <c r="F46" s="126">
        <v>12.092098092643052</v>
      </c>
      <c r="G46" s="127">
        <v>0</v>
      </c>
      <c r="H46" s="128">
        <v>382</v>
      </c>
      <c r="I46" s="119">
        <v>1</v>
      </c>
      <c r="J46" s="120">
        <v>21.8</v>
      </c>
      <c r="K46" s="127">
        <v>0</v>
      </c>
      <c r="L46" s="73">
        <v>20</v>
      </c>
      <c r="M46" s="125">
        <v>1</v>
      </c>
      <c r="N46" s="121">
        <v>1</v>
      </c>
      <c r="O46" s="113">
        <v>1</v>
      </c>
      <c r="P46" s="112">
        <v>1</v>
      </c>
      <c r="Q46" s="124">
        <v>1</v>
      </c>
      <c r="R46" s="123">
        <v>20</v>
      </c>
      <c r="S46" s="24">
        <v>6</v>
      </c>
      <c r="T46" s="125">
        <v>0</v>
      </c>
      <c r="U46" s="162">
        <v>0</v>
      </c>
      <c r="V46" s="117">
        <v>9</v>
      </c>
      <c r="W46" s="20">
        <f>E46+G46+I46+K46+M46+P46+Q46+T46+U46</f>
        <v>4</v>
      </c>
      <c r="X46" s="19">
        <f t="shared" si="2"/>
        <v>5</v>
      </c>
    </row>
    <row r="47" spans="1:24">
      <c r="A47" s="131" t="s">
        <v>61</v>
      </c>
      <c r="B47" s="18">
        <v>16760</v>
      </c>
      <c r="C47" s="118">
        <v>6</v>
      </c>
      <c r="D47" s="73">
        <v>39</v>
      </c>
      <c r="E47" s="125">
        <v>0</v>
      </c>
      <c r="F47" s="126">
        <v>43.929295942720763</v>
      </c>
      <c r="G47" s="127">
        <v>1</v>
      </c>
      <c r="H47" s="128">
        <v>2550</v>
      </c>
      <c r="I47" s="119">
        <v>1</v>
      </c>
      <c r="J47" s="120">
        <v>33.47</v>
      </c>
      <c r="K47" s="127">
        <v>0</v>
      </c>
      <c r="L47" s="73">
        <v>106</v>
      </c>
      <c r="M47" s="125">
        <v>1</v>
      </c>
      <c r="N47" s="121">
        <v>9</v>
      </c>
      <c r="O47" s="116">
        <v>1</v>
      </c>
      <c r="P47" s="112">
        <v>1</v>
      </c>
      <c r="Q47" s="124">
        <v>1</v>
      </c>
      <c r="R47" s="114">
        <v>150</v>
      </c>
      <c r="S47" s="24">
        <v>313</v>
      </c>
      <c r="T47" s="125">
        <v>1</v>
      </c>
      <c r="U47" s="162">
        <v>0</v>
      </c>
      <c r="V47" s="117">
        <v>9</v>
      </c>
      <c r="W47" s="20">
        <f>E47+G47+I47+K47+M47+P47+Q47+T47+U47</f>
        <v>6</v>
      </c>
      <c r="X47" s="19">
        <f t="shared" si="2"/>
        <v>3</v>
      </c>
    </row>
    <row r="48" spans="1:24">
      <c r="A48" s="131" t="s">
        <v>44</v>
      </c>
      <c r="B48" s="18">
        <v>916</v>
      </c>
      <c r="C48" s="118">
        <v>2</v>
      </c>
      <c r="D48" s="73">
        <v>4</v>
      </c>
      <c r="E48" s="125">
        <v>0</v>
      </c>
      <c r="F48" s="126">
        <v>14.566593886462883</v>
      </c>
      <c r="G48" s="127">
        <v>0</v>
      </c>
      <c r="H48" s="128">
        <v>72</v>
      </c>
      <c r="I48" s="119">
        <v>0</v>
      </c>
      <c r="J48" s="120">
        <v>32.75</v>
      </c>
      <c r="K48" s="127" t="s">
        <v>59</v>
      </c>
      <c r="L48" s="73">
        <v>5</v>
      </c>
      <c r="M48" s="125">
        <v>0</v>
      </c>
      <c r="N48" s="121">
        <v>2</v>
      </c>
      <c r="O48" s="113">
        <v>1</v>
      </c>
      <c r="P48" s="112">
        <v>1</v>
      </c>
      <c r="Q48" s="124">
        <v>1</v>
      </c>
      <c r="R48" s="123">
        <v>6</v>
      </c>
      <c r="S48" s="24">
        <v>8</v>
      </c>
      <c r="T48" s="125">
        <v>1</v>
      </c>
      <c r="U48" s="162">
        <v>0</v>
      </c>
      <c r="V48" s="115">
        <v>8</v>
      </c>
      <c r="W48" s="20">
        <f>E48+G48+I48+M48+P48+Q48+T48+U48</f>
        <v>3</v>
      </c>
      <c r="X48" s="19">
        <f t="shared" si="2"/>
        <v>5</v>
      </c>
    </row>
    <row r="49" spans="1:24">
      <c r="A49" s="131" t="s">
        <v>45</v>
      </c>
      <c r="B49" s="18">
        <v>304</v>
      </c>
      <c r="C49" s="118">
        <v>1</v>
      </c>
      <c r="D49" s="73">
        <v>2</v>
      </c>
      <c r="E49" s="125">
        <v>0</v>
      </c>
      <c r="F49" s="126">
        <v>17.309210526315791</v>
      </c>
      <c r="G49" s="127">
        <v>0</v>
      </c>
      <c r="H49" s="128">
        <v>42</v>
      </c>
      <c r="I49" s="119">
        <v>0</v>
      </c>
      <c r="J49" s="120">
        <v>59.21</v>
      </c>
      <c r="K49" s="127" t="s">
        <v>59</v>
      </c>
      <c r="L49" s="73">
        <v>6</v>
      </c>
      <c r="M49" s="125">
        <v>1</v>
      </c>
      <c r="N49" s="121">
        <v>1</v>
      </c>
      <c r="O49" s="113">
        <v>1</v>
      </c>
      <c r="P49" s="112">
        <v>1</v>
      </c>
      <c r="Q49" s="122">
        <v>1</v>
      </c>
      <c r="R49" s="123">
        <v>4</v>
      </c>
      <c r="S49" s="24">
        <v>0</v>
      </c>
      <c r="T49" s="125">
        <v>0</v>
      </c>
      <c r="U49" s="162">
        <v>0</v>
      </c>
      <c r="V49" s="115">
        <v>7</v>
      </c>
      <c r="W49" s="19">
        <f>E49+G49+I49+M49+P49+T49+U49</f>
        <v>2</v>
      </c>
      <c r="X49" s="19">
        <f t="shared" si="2"/>
        <v>5</v>
      </c>
    </row>
    <row r="50" spans="1:24">
      <c r="A50" s="132" t="s">
        <v>46</v>
      </c>
      <c r="B50" s="17">
        <v>588</v>
      </c>
      <c r="C50" s="62">
        <v>2</v>
      </c>
      <c r="D50" s="76">
        <v>2</v>
      </c>
      <c r="E50" s="77">
        <v>0</v>
      </c>
      <c r="F50" s="67">
        <v>21.794217687074831</v>
      </c>
      <c r="G50" s="82">
        <v>0</v>
      </c>
      <c r="H50" s="89">
        <v>52</v>
      </c>
      <c r="I50" s="109">
        <v>0</v>
      </c>
      <c r="J50" s="86">
        <v>68.03</v>
      </c>
      <c r="K50" s="82" t="s">
        <v>59</v>
      </c>
      <c r="L50" s="76">
        <v>5</v>
      </c>
      <c r="M50" s="77">
        <v>0</v>
      </c>
      <c r="N50" s="93">
        <v>1</v>
      </c>
      <c r="O50" s="27">
        <v>0</v>
      </c>
      <c r="P50" s="36">
        <v>0</v>
      </c>
      <c r="Q50" s="97">
        <v>1</v>
      </c>
      <c r="R50" s="104">
        <v>6</v>
      </c>
      <c r="S50" s="26">
        <v>1</v>
      </c>
      <c r="T50" s="77">
        <v>0</v>
      </c>
      <c r="U50" s="164">
        <v>0</v>
      </c>
      <c r="V50" s="38">
        <v>8</v>
      </c>
      <c r="W50" s="16">
        <f>E50+G50+I50+M50+P50+Q50+T50+U50</f>
        <v>1</v>
      </c>
      <c r="X50" s="15">
        <f t="shared" si="2"/>
        <v>7</v>
      </c>
    </row>
    <row r="51" spans="1:24">
      <c r="A51" s="167" t="s">
        <v>47</v>
      </c>
      <c r="B51" s="142">
        <v>871</v>
      </c>
      <c r="C51" s="143">
        <v>2</v>
      </c>
      <c r="D51" s="144">
        <v>3</v>
      </c>
      <c r="E51" s="168">
        <v>0</v>
      </c>
      <c r="F51" s="169">
        <v>34.185993111366244</v>
      </c>
      <c r="G51" s="170">
        <v>1</v>
      </c>
      <c r="H51" s="171">
        <v>196</v>
      </c>
      <c r="I51" s="145">
        <v>1</v>
      </c>
      <c r="J51" s="146">
        <v>53.96</v>
      </c>
      <c r="K51" s="170" t="s">
        <v>59</v>
      </c>
      <c r="L51" s="144">
        <v>9</v>
      </c>
      <c r="M51" s="168">
        <v>1</v>
      </c>
      <c r="N51" s="147">
        <v>1</v>
      </c>
      <c r="O51" s="148">
        <v>1</v>
      </c>
      <c r="P51" s="149">
        <v>1</v>
      </c>
      <c r="Q51" s="155">
        <v>1</v>
      </c>
      <c r="R51" s="151">
        <v>6</v>
      </c>
      <c r="S51" s="152">
        <v>7</v>
      </c>
      <c r="T51" s="168">
        <v>1</v>
      </c>
      <c r="U51" s="172">
        <v>0</v>
      </c>
      <c r="V51" s="153">
        <v>8</v>
      </c>
      <c r="W51" s="156">
        <f>E51+G51+I51+M51+P51+Q51+T51+U51</f>
        <v>6</v>
      </c>
      <c r="X51" s="154">
        <f t="shared" si="2"/>
        <v>2</v>
      </c>
    </row>
    <row r="52" spans="1:24">
      <c r="A52" s="132" t="s">
        <v>48</v>
      </c>
      <c r="B52" s="17">
        <v>501</v>
      </c>
      <c r="C52" s="62">
        <v>2</v>
      </c>
      <c r="D52" s="76">
        <v>4</v>
      </c>
      <c r="E52" s="77">
        <v>0</v>
      </c>
      <c r="F52" s="67">
        <v>28.005988023952096</v>
      </c>
      <c r="G52" s="82">
        <v>0</v>
      </c>
      <c r="H52" s="89">
        <v>54</v>
      </c>
      <c r="I52" s="109">
        <v>0</v>
      </c>
      <c r="J52" s="86">
        <v>59.88</v>
      </c>
      <c r="K52" s="82" t="s">
        <v>59</v>
      </c>
      <c r="L52" s="76">
        <v>1</v>
      </c>
      <c r="M52" s="77">
        <v>0</v>
      </c>
      <c r="N52" s="93">
        <v>1</v>
      </c>
      <c r="O52" s="27">
        <v>0</v>
      </c>
      <c r="P52" s="36">
        <v>0</v>
      </c>
      <c r="Q52" s="97">
        <v>1</v>
      </c>
      <c r="R52" s="104">
        <v>6</v>
      </c>
      <c r="S52" s="26">
        <v>0</v>
      </c>
      <c r="T52" s="77">
        <v>0</v>
      </c>
      <c r="U52" s="164">
        <v>0</v>
      </c>
      <c r="V52" s="38">
        <v>8</v>
      </c>
      <c r="W52" s="16">
        <f>E52+G52+I52+M52+P52+Q52+T52+U52</f>
        <v>1</v>
      </c>
      <c r="X52" s="15">
        <f t="shared" si="2"/>
        <v>7</v>
      </c>
    </row>
    <row r="53" spans="1:24">
      <c r="A53" s="131" t="s">
        <v>49</v>
      </c>
      <c r="B53" s="18">
        <v>618</v>
      </c>
      <c r="C53" s="118">
        <v>2</v>
      </c>
      <c r="D53" s="73">
        <v>3</v>
      </c>
      <c r="E53" s="125">
        <v>0</v>
      </c>
      <c r="F53" s="126">
        <v>16.181229773462782</v>
      </c>
      <c r="G53" s="127">
        <v>0</v>
      </c>
      <c r="H53" s="128">
        <v>41</v>
      </c>
      <c r="I53" s="119">
        <v>0</v>
      </c>
      <c r="J53" s="120">
        <v>40.450000000000003</v>
      </c>
      <c r="K53" s="127" t="s">
        <v>59</v>
      </c>
      <c r="L53" s="73">
        <v>5</v>
      </c>
      <c r="M53" s="125">
        <v>0</v>
      </c>
      <c r="N53" s="121">
        <v>1</v>
      </c>
      <c r="O53" s="113">
        <v>1</v>
      </c>
      <c r="P53" s="112">
        <v>1</v>
      </c>
      <c r="Q53" s="124">
        <v>1</v>
      </c>
      <c r="R53" s="123">
        <v>6</v>
      </c>
      <c r="S53" s="24">
        <v>5</v>
      </c>
      <c r="T53" s="125">
        <v>0</v>
      </c>
      <c r="U53" s="162">
        <v>0</v>
      </c>
      <c r="V53" s="115">
        <v>8</v>
      </c>
      <c r="W53" s="20">
        <f>E53+G53+I53+M53+P53+Q53+T53+U53</f>
        <v>2</v>
      </c>
      <c r="X53" s="19">
        <f t="shared" si="2"/>
        <v>6</v>
      </c>
    </row>
    <row r="54" spans="1:24">
      <c r="A54" s="167" t="s">
        <v>50</v>
      </c>
      <c r="B54" s="142">
        <v>2264</v>
      </c>
      <c r="C54" s="143">
        <v>3</v>
      </c>
      <c r="D54" s="144">
        <v>15</v>
      </c>
      <c r="E54" s="168">
        <v>1</v>
      </c>
      <c r="F54" s="169">
        <v>24.378533568904594</v>
      </c>
      <c r="G54" s="170">
        <v>0</v>
      </c>
      <c r="H54" s="171">
        <v>252</v>
      </c>
      <c r="I54" s="145">
        <v>0</v>
      </c>
      <c r="J54" s="146">
        <v>64.05</v>
      </c>
      <c r="K54" s="170">
        <v>1</v>
      </c>
      <c r="L54" s="144">
        <v>30</v>
      </c>
      <c r="M54" s="168">
        <v>1</v>
      </c>
      <c r="N54" s="147">
        <v>2</v>
      </c>
      <c r="O54" s="148">
        <v>1</v>
      </c>
      <c r="P54" s="149">
        <v>1</v>
      </c>
      <c r="Q54" s="155">
        <v>1</v>
      </c>
      <c r="R54" s="151">
        <v>20</v>
      </c>
      <c r="S54" s="152">
        <v>46</v>
      </c>
      <c r="T54" s="168">
        <v>1</v>
      </c>
      <c r="U54" s="172">
        <v>1</v>
      </c>
      <c r="V54" s="158">
        <v>9</v>
      </c>
      <c r="W54" s="156">
        <f>E54+G54+I54+K54+M54+P54+Q54+T54+U54</f>
        <v>7</v>
      </c>
      <c r="X54" s="154">
        <f t="shared" si="2"/>
        <v>2</v>
      </c>
    </row>
    <row r="55" spans="1:24">
      <c r="A55" s="131" t="s">
        <v>11</v>
      </c>
      <c r="B55" s="18">
        <v>1458</v>
      </c>
      <c r="C55" s="118">
        <v>3</v>
      </c>
      <c r="D55" s="73">
        <v>10</v>
      </c>
      <c r="E55" s="125">
        <v>0</v>
      </c>
      <c r="F55" s="126">
        <v>13.718106995884774</v>
      </c>
      <c r="G55" s="127">
        <v>0</v>
      </c>
      <c r="H55" s="128">
        <v>147</v>
      </c>
      <c r="I55" s="119">
        <v>0</v>
      </c>
      <c r="J55" s="120">
        <v>61.04</v>
      </c>
      <c r="K55" s="127">
        <v>1</v>
      </c>
      <c r="L55" s="73">
        <v>20</v>
      </c>
      <c r="M55" s="125">
        <v>1</v>
      </c>
      <c r="N55" s="121">
        <v>1</v>
      </c>
      <c r="O55" s="113">
        <v>1</v>
      </c>
      <c r="P55" s="112">
        <v>1</v>
      </c>
      <c r="Q55" s="124">
        <v>1</v>
      </c>
      <c r="R55" s="123">
        <v>20</v>
      </c>
      <c r="S55" s="24">
        <v>4</v>
      </c>
      <c r="T55" s="125">
        <v>0</v>
      </c>
      <c r="U55" s="162">
        <v>0</v>
      </c>
      <c r="V55" s="117">
        <v>9</v>
      </c>
      <c r="W55" s="20">
        <f>E55+G55+I55+K55+M55+P55+Q55+T55+U55</f>
        <v>4</v>
      </c>
      <c r="X55" s="19">
        <f t="shared" si="2"/>
        <v>5</v>
      </c>
    </row>
    <row r="56" spans="1:24">
      <c r="A56" s="131" t="s">
        <v>51</v>
      </c>
      <c r="B56" s="18">
        <v>440</v>
      </c>
      <c r="C56" s="118">
        <v>1</v>
      </c>
      <c r="D56" s="73">
        <v>4</v>
      </c>
      <c r="E56" s="125">
        <v>1</v>
      </c>
      <c r="F56" s="126">
        <v>22.661363636363635</v>
      </c>
      <c r="G56" s="127">
        <v>0</v>
      </c>
      <c r="H56" s="128">
        <v>40</v>
      </c>
      <c r="I56" s="119">
        <v>0</v>
      </c>
      <c r="J56" s="120">
        <v>90.91</v>
      </c>
      <c r="K56" s="127" t="s">
        <v>59</v>
      </c>
      <c r="L56" s="73">
        <v>2</v>
      </c>
      <c r="M56" s="125">
        <v>0</v>
      </c>
      <c r="N56" s="121">
        <v>1</v>
      </c>
      <c r="O56" s="113">
        <v>0</v>
      </c>
      <c r="P56" s="112">
        <v>1</v>
      </c>
      <c r="Q56" s="122">
        <v>1</v>
      </c>
      <c r="R56" s="123">
        <v>4</v>
      </c>
      <c r="S56" s="24">
        <v>0</v>
      </c>
      <c r="T56" s="125">
        <v>0</v>
      </c>
      <c r="U56" s="162">
        <v>0</v>
      </c>
      <c r="V56" s="115">
        <v>7</v>
      </c>
      <c r="W56" s="19">
        <f>E56+G56+I56+M56+P56+T56+U56</f>
        <v>2</v>
      </c>
      <c r="X56" s="19">
        <f t="shared" si="2"/>
        <v>5</v>
      </c>
    </row>
    <row r="57" spans="1:24">
      <c r="A57" s="131" t="s">
        <v>12</v>
      </c>
      <c r="B57" s="18">
        <v>22765</v>
      </c>
      <c r="C57" s="118">
        <v>7</v>
      </c>
      <c r="D57" s="73">
        <v>40</v>
      </c>
      <c r="E57" s="125">
        <v>0</v>
      </c>
      <c r="F57" s="126">
        <v>29.314913244014935</v>
      </c>
      <c r="G57" s="127">
        <v>0</v>
      </c>
      <c r="H57" s="128">
        <v>2575</v>
      </c>
      <c r="I57" s="119">
        <v>0</v>
      </c>
      <c r="J57" s="120">
        <v>40.85</v>
      </c>
      <c r="K57" s="127">
        <v>0</v>
      </c>
      <c r="L57" s="73">
        <v>109</v>
      </c>
      <c r="M57" s="125">
        <v>1</v>
      </c>
      <c r="N57" s="121">
        <v>36</v>
      </c>
      <c r="O57" s="116">
        <v>1</v>
      </c>
      <c r="P57" s="112">
        <v>1</v>
      </c>
      <c r="Q57" s="124">
        <v>1</v>
      </c>
      <c r="R57" s="123">
        <v>300</v>
      </c>
      <c r="S57" s="24">
        <v>401</v>
      </c>
      <c r="T57" s="125">
        <v>1</v>
      </c>
      <c r="U57" s="162">
        <v>0</v>
      </c>
      <c r="V57" s="117">
        <v>9</v>
      </c>
      <c r="W57" s="20">
        <f>E57+G57+I57+K57+M57+P57+Q57+T57+U57</f>
        <v>4</v>
      </c>
      <c r="X57" s="19">
        <f t="shared" si="2"/>
        <v>5</v>
      </c>
    </row>
    <row r="58" spans="1:24">
      <c r="A58" s="131" t="s">
        <v>52</v>
      </c>
      <c r="B58" s="18">
        <v>506</v>
      </c>
      <c r="C58" s="118">
        <v>2</v>
      </c>
      <c r="D58" s="73">
        <v>3</v>
      </c>
      <c r="E58" s="125">
        <v>0</v>
      </c>
      <c r="F58" s="126">
        <v>9.8675889328063242</v>
      </c>
      <c r="G58" s="127">
        <v>0</v>
      </c>
      <c r="H58" s="128">
        <v>54</v>
      </c>
      <c r="I58" s="119">
        <v>0</v>
      </c>
      <c r="J58" s="120">
        <v>118.58</v>
      </c>
      <c r="K58" s="127" t="s">
        <v>59</v>
      </c>
      <c r="L58" s="73">
        <v>10</v>
      </c>
      <c r="M58" s="125">
        <v>1</v>
      </c>
      <c r="N58" s="121">
        <v>2</v>
      </c>
      <c r="O58" s="113">
        <v>0</v>
      </c>
      <c r="P58" s="112">
        <v>1</v>
      </c>
      <c r="Q58" s="124">
        <v>1</v>
      </c>
      <c r="R58" s="123">
        <v>6</v>
      </c>
      <c r="S58" s="24">
        <v>4</v>
      </c>
      <c r="T58" s="125">
        <v>0</v>
      </c>
      <c r="U58" s="162">
        <v>0</v>
      </c>
      <c r="V58" s="115">
        <v>8</v>
      </c>
      <c r="W58" s="20">
        <f>E58+G58+I58+M58+P58+Q58+T58+U58</f>
        <v>3</v>
      </c>
      <c r="X58" s="19">
        <f t="shared" si="2"/>
        <v>5</v>
      </c>
    </row>
    <row r="59" spans="1:24">
      <c r="A59" s="167" t="s">
        <v>13</v>
      </c>
      <c r="B59" s="142">
        <v>2335</v>
      </c>
      <c r="C59" s="143">
        <v>3</v>
      </c>
      <c r="D59" s="144">
        <v>21</v>
      </c>
      <c r="E59" s="168">
        <v>1</v>
      </c>
      <c r="F59" s="169">
        <v>29.333190578158458</v>
      </c>
      <c r="G59" s="170">
        <v>0</v>
      </c>
      <c r="H59" s="171">
        <v>384</v>
      </c>
      <c r="I59" s="145">
        <v>1</v>
      </c>
      <c r="J59" s="146">
        <v>77.09</v>
      </c>
      <c r="K59" s="170">
        <v>1</v>
      </c>
      <c r="L59" s="144">
        <v>30</v>
      </c>
      <c r="M59" s="168">
        <v>1</v>
      </c>
      <c r="N59" s="147">
        <v>2</v>
      </c>
      <c r="O59" s="157">
        <v>1</v>
      </c>
      <c r="P59" s="149">
        <v>1</v>
      </c>
      <c r="Q59" s="155">
        <v>1</v>
      </c>
      <c r="R59" s="151">
        <v>20</v>
      </c>
      <c r="S59" s="152">
        <v>21</v>
      </c>
      <c r="T59" s="168">
        <v>1</v>
      </c>
      <c r="U59" s="172">
        <v>0</v>
      </c>
      <c r="V59" s="158">
        <v>9</v>
      </c>
      <c r="W59" s="156">
        <f>E59+G59+I59+K59+M59+P59+Q59+T59+U59</f>
        <v>7</v>
      </c>
      <c r="X59" s="154">
        <f t="shared" si="2"/>
        <v>2</v>
      </c>
    </row>
    <row r="60" spans="1:24">
      <c r="A60" s="167" t="s">
        <v>53</v>
      </c>
      <c r="B60" s="142">
        <v>1772</v>
      </c>
      <c r="C60" s="143">
        <v>3</v>
      </c>
      <c r="D60" s="144">
        <v>12</v>
      </c>
      <c r="E60" s="168">
        <v>0</v>
      </c>
      <c r="F60" s="169">
        <v>29.603837471783297</v>
      </c>
      <c r="G60" s="170">
        <v>0</v>
      </c>
      <c r="H60" s="171">
        <v>304</v>
      </c>
      <c r="I60" s="145">
        <v>1</v>
      </c>
      <c r="J60" s="146">
        <v>133.18</v>
      </c>
      <c r="K60" s="170">
        <v>1</v>
      </c>
      <c r="L60" s="144">
        <v>49</v>
      </c>
      <c r="M60" s="168">
        <v>1</v>
      </c>
      <c r="N60" s="147">
        <v>2</v>
      </c>
      <c r="O60" s="148">
        <v>1</v>
      </c>
      <c r="P60" s="149">
        <v>1</v>
      </c>
      <c r="Q60" s="155">
        <v>1</v>
      </c>
      <c r="R60" s="151">
        <v>20</v>
      </c>
      <c r="S60" s="152">
        <v>80</v>
      </c>
      <c r="T60" s="168">
        <v>1</v>
      </c>
      <c r="U60" s="172">
        <v>1</v>
      </c>
      <c r="V60" s="158">
        <v>9</v>
      </c>
      <c r="W60" s="156">
        <f>E60+G60+I60+K60+M60+P60+Q60+T60+U60</f>
        <v>7</v>
      </c>
      <c r="X60" s="154">
        <f t="shared" si="2"/>
        <v>2</v>
      </c>
    </row>
    <row r="61" spans="1:24">
      <c r="A61" s="131" t="s">
        <v>54</v>
      </c>
      <c r="B61" s="18">
        <v>1102</v>
      </c>
      <c r="C61" s="118">
        <v>3</v>
      </c>
      <c r="D61" s="73">
        <v>4</v>
      </c>
      <c r="E61" s="125">
        <v>0</v>
      </c>
      <c r="F61" s="126">
        <v>23.460980036297642</v>
      </c>
      <c r="G61" s="127">
        <v>0</v>
      </c>
      <c r="H61" s="128">
        <v>114</v>
      </c>
      <c r="I61" s="119">
        <v>0</v>
      </c>
      <c r="J61" s="120">
        <v>49</v>
      </c>
      <c r="K61" s="127">
        <v>0</v>
      </c>
      <c r="L61" s="73">
        <v>9</v>
      </c>
      <c r="M61" s="125">
        <v>1</v>
      </c>
      <c r="N61" s="121">
        <v>1</v>
      </c>
      <c r="O61" s="113">
        <v>1</v>
      </c>
      <c r="P61" s="112">
        <v>1</v>
      </c>
      <c r="Q61" s="124">
        <v>1</v>
      </c>
      <c r="R61" s="123">
        <v>20</v>
      </c>
      <c r="S61" s="24">
        <v>15</v>
      </c>
      <c r="T61" s="125">
        <v>0</v>
      </c>
      <c r="U61" s="162">
        <v>1</v>
      </c>
      <c r="V61" s="117">
        <v>9</v>
      </c>
      <c r="W61" s="20">
        <f>E61+G61+I61+K61+M61+P61+Q61+T61+U61</f>
        <v>4</v>
      </c>
      <c r="X61" s="19">
        <f t="shared" si="2"/>
        <v>5</v>
      </c>
    </row>
    <row r="62" spans="1:24">
      <c r="A62" s="167" t="s">
        <v>92</v>
      </c>
      <c r="B62" s="142">
        <v>26479</v>
      </c>
      <c r="C62" s="143">
        <v>7</v>
      </c>
      <c r="D62" s="159">
        <v>45</v>
      </c>
      <c r="E62" s="168">
        <v>1</v>
      </c>
      <c r="F62" s="169">
        <v>52.895388798670645</v>
      </c>
      <c r="G62" s="170">
        <v>1</v>
      </c>
      <c r="H62" s="144">
        <v>5040</v>
      </c>
      <c r="I62" s="160">
        <v>1</v>
      </c>
      <c r="J62" s="146">
        <v>52.23</v>
      </c>
      <c r="K62" s="170">
        <v>0</v>
      </c>
      <c r="L62" s="144">
        <v>173</v>
      </c>
      <c r="M62" s="168">
        <v>1</v>
      </c>
      <c r="N62" s="147">
        <v>42</v>
      </c>
      <c r="O62" s="148">
        <v>1</v>
      </c>
      <c r="P62" s="149">
        <v>1</v>
      </c>
      <c r="Q62" s="161">
        <v>1</v>
      </c>
      <c r="R62" s="151">
        <v>300</v>
      </c>
      <c r="S62" s="152">
        <v>877</v>
      </c>
      <c r="T62" s="168">
        <v>1</v>
      </c>
      <c r="U62" s="172">
        <v>0</v>
      </c>
      <c r="V62" s="158">
        <v>9</v>
      </c>
      <c r="W62" s="156">
        <f>E62+G62+I62+K62+M62+P62+Q62+T62+U62</f>
        <v>7</v>
      </c>
      <c r="X62" s="154">
        <f t="shared" si="2"/>
        <v>2</v>
      </c>
    </row>
    <row r="63" spans="1:24">
      <c r="A63" s="131" t="s">
        <v>55</v>
      </c>
      <c r="B63" s="18">
        <v>3095</v>
      </c>
      <c r="C63" s="118">
        <v>4</v>
      </c>
      <c r="D63" s="73">
        <v>9</v>
      </c>
      <c r="E63" s="125">
        <v>0</v>
      </c>
      <c r="F63" s="126">
        <v>19.404200323101776</v>
      </c>
      <c r="G63" s="127">
        <v>0</v>
      </c>
      <c r="H63" s="128">
        <v>215</v>
      </c>
      <c r="I63" s="119">
        <v>0</v>
      </c>
      <c r="J63" s="120">
        <v>45.23</v>
      </c>
      <c r="K63" s="127">
        <v>0</v>
      </c>
      <c r="L63" s="73">
        <v>21</v>
      </c>
      <c r="M63" s="125">
        <v>1</v>
      </c>
      <c r="N63" s="121">
        <v>2</v>
      </c>
      <c r="O63" s="113">
        <v>1</v>
      </c>
      <c r="P63" s="112">
        <v>1</v>
      </c>
      <c r="Q63" s="124">
        <v>1</v>
      </c>
      <c r="R63" s="123">
        <v>40</v>
      </c>
      <c r="S63" s="24">
        <v>22</v>
      </c>
      <c r="T63" s="125">
        <v>0</v>
      </c>
      <c r="U63" s="162">
        <v>0</v>
      </c>
      <c r="V63" s="117">
        <v>9</v>
      </c>
      <c r="W63" s="20">
        <f>E63+G63+I63+K63+M63+P63+Q63+T63+U63</f>
        <v>3</v>
      </c>
      <c r="X63" s="19">
        <f t="shared" si="2"/>
        <v>6</v>
      </c>
    </row>
    <row r="64" spans="1:24">
      <c r="A64" s="131" t="s">
        <v>56</v>
      </c>
      <c r="B64" s="18">
        <v>579</v>
      </c>
      <c r="C64" s="118">
        <v>2</v>
      </c>
      <c r="D64" s="73">
        <v>3</v>
      </c>
      <c r="E64" s="125">
        <v>0</v>
      </c>
      <c r="F64" s="126">
        <v>21.492227979274613</v>
      </c>
      <c r="G64" s="127">
        <v>0</v>
      </c>
      <c r="H64" s="128">
        <v>43</v>
      </c>
      <c r="I64" s="119">
        <v>0</v>
      </c>
      <c r="J64" s="120">
        <v>72.540000000000006</v>
      </c>
      <c r="K64" s="127" t="s">
        <v>59</v>
      </c>
      <c r="L64" s="73">
        <v>6</v>
      </c>
      <c r="M64" s="125">
        <v>1</v>
      </c>
      <c r="N64" s="121">
        <v>2</v>
      </c>
      <c r="O64" s="113">
        <v>1</v>
      </c>
      <c r="P64" s="112">
        <v>1</v>
      </c>
      <c r="Q64" s="124">
        <v>1</v>
      </c>
      <c r="R64" s="123">
        <v>6</v>
      </c>
      <c r="S64" s="24">
        <v>3</v>
      </c>
      <c r="T64" s="125">
        <v>0</v>
      </c>
      <c r="U64" s="162">
        <v>0</v>
      </c>
      <c r="V64" s="115">
        <v>8</v>
      </c>
      <c r="W64" s="20">
        <f>E64+G64+I64+M64+P64+Q64+T64+U64</f>
        <v>3</v>
      </c>
      <c r="X64" s="19">
        <f t="shared" si="2"/>
        <v>5</v>
      </c>
    </row>
    <row r="65" spans="1:25">
      <c r="A65" s="167" t="s">
        <v>14</v>
      </c>
      <c r="B65" s="142">
        <v>5540</v>
      </c>
      <c r="C65" s="143">
        <v>5</v>
      </c>
      <c r="D65" s="144">
        <v>30</v>
      </c>
      <c r="E65" s="168">
        <v>1</v>
      </c>
      <c r="F65" s="169">
        <v>39.480505415162455</v>
      </c>
      <c r="G65" s="170">
        <v>1</v>
      </c>
      <c r="H65" s="171">
        <v>1047</v>
      </c>
      <c r="I65" s="145">
        <v>1</v>
      </c>
      <c r="J65" s="146">
        <v>46.75</v>
      </c>
      <c r="K65" s="170">
        <v>0</v>
      </c>
      <c r="L65" s="144">
        <v>40</v>
      </c>
      <c r="M65" s="168">
        <v>1</v>
      </c>
      <c r="N65" s="147">
        <v>6</v>
      </c>
      <c r="O65" s="157">
        <v>1</v>
      </c>
      <c r="P65" s="149">
        <v>1</v>
      </c>
      <c r="Q65" s="155">
        <v>1</v>
      </c>
      <c r="R65" s="151">
        <v>80</v>
      </c>
      <c r="S65" s="152">
        <v>86</v>
      </c>
      <c r="T65" s="168">
        <v>1</v>
      </c>
      <c r="U65" s="172">
        <v>0</v>
      </c>
      <c r="V65" s="158">
        <v>9</v>
      </c>
      <c r="W65" s="156">
        <f>E65+G65+I65+K65+M65+P65+Q65+T65+U65</f>
        <v>7</v>
      </c>
      <c r="X65" s="154">
        <f t="shared" si="2"/>
        <v>2</v>
      </c>
    </row>
    <row r="67" spans="1:25">
      <c r="A67" s="44" t="s">
        <v>85</v>
      </c>
      <c r="B67" s="45"/>
      <c r="C67" s="46"/>
      <c r="D67" s="47"/>
      <c r="E67" s="48"/>
      <c r="F67" s="49"/>
      <c r="G67" s="48"/>
      <c r="H67" s="46"/>
      <c r="I67" s="111"/>
      <c r="J67" s="50"/>
      <c r="K67" s="48"/>
      <c r="L67" s="46"/>
      <c r="M67" s="48"/>
      <c r="N67" s="46"/>
      <c r="O67" s="51"/>
      <c r="P67" s="52"/>
      <c r="Q67" s="53"/>
      <c r="R67" s="54"/>
      <c r="S67" s="46"/>
      <c r="T67" s="48"/>
      <c r="U67" s="52"/>
      <c r="V67" s="55"/>
      <c r="W67" s="56"/>
      <c r="X67" s="52"/>
      <c r="Y67" s="57"/>
    </row>
    <row r="68" spans="1:25">
      <c r="A68" s="106" t="s">
        <v>86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23"/>
      <c r="R68" s="135"/>
      <c r="S68" s="135"/>
      <c r="T68" s="135"/>
      <c r="U68" s="135"/>
      <c r="V68" s="135"/>
      <c r="W68" s="135"/>
      <c r="X68" s="135"/>
      <c r="Y68" s="135"/>
    </row>
    <row r="69" spans="1:25">
      <c r="A69" s="1" t="s">
        <v>84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</row>
  </sheetData>
  <mergeCells count="18">
    <mergeCell ref="A1:U1"/>
    <mergeCell ref="A2:U2"/>
    <mergeCell ref="D3:E3"/>
    <mergeCell ref="F3:G3"/>
    <mergeCell ref="H3:I3"/>
    <mergeCell ref="J3:K3"/>
    <mergeCell ref="L3:M3"/>
    <mergeCell ref="N3:P3"/>
    <mergeCell ref="R3:T3"/>
    <mergeCell ref="W3:W4"/>
    <mergeCell ref="X3:X4"/>
    <mergeCell ref="D4:E4"/>
    <mergeCell ref="F4:G4"/>
    <mergeCell ref="H4:I4"/>
    <mergeCell ref="J4:K4"/>
    <mergeCell ref="L4:M4"/>
    <mergeCell ref="N4:P4"/>
    <mergeCell ref="R4:T4"/>
  </mergeCells>
  <dataValidations count="2">
    <dataValidation type="whole" showInputMessage="1" showErrorMessage="1" sqref="O7:O65 O67">
      <formula1>0</formula1>
      <formula2>1</formula2>
    </dataValidation>
    <dataValidation type="whole" showErrorMessage="1" sqref="O6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>
      <pane xSplit="2" ySplit="5" topLeftCell="C6" activePane="bottomRight" state="frozen"/>
      <selection activeCell="AD5" sqref="AD5"/>
      <selection pane="topRight" activeCell="AD5" sqref="AD5"/>
      <selection pane="bottomLeft" activeCell="AD5" sqref="AD5"/>
      <selection pane="bottomRight" activeCell="H22" sqref="H21:H22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5" customWidth="1"/>
    <col min="4" max="5" width="6.109375" style="135" customWidth="1"/>
    <col min="6" max="6" width="8" style="135" customWidth="1"/>
    <col min="7" max="7" width="6.33203125" style="135" customWidth="1"/>
    <col min="8" max="8" width="8" style="135" customWidth="1"/>
    <col min="9" max="9" width="5.88671875" style="135" customWidth="1"/>
    <col min="10" max="10" width="8" style="135" customWidth="1"/>
    <col min="11" max="11" width="5.33203125" style="135" customWidth="1"/>
    <col min="12" max="12" width="5.5546875" style="135" customWidth="1"/>
    <col min="13" max="13" width="6.109375" style="135" customWidth="1"/>
    <col min="14" max="15" width="5.109375" style="135" bestFit="1" customWidth="1"/>
    <col min="16" max="16" width="5.5546875" style="135" customWidth="1"/>
    <col min="17" max="17" width="7.88671875" style="135" customWidth="1"/>
    <col min="18" max="19" width="5.109375" style="135" bestFit="1" customWidth="1"/>
    <col min="20" max="20" width="5.88671875" style="135" customWidth="1"/>
    <col min="21" max="21" width="6.6640625" style="135" customWidth="1"/>
    <col min="22" max="24" width="5.109375" style="135" customWidth="1"/>
    <col min="25" max="25" width="21.109375" style="1" customWidth="1"/>
    <col min="26" max="16384" width="9.109375" style="1"/>
  </cols>
  <sheetData>
    <row r="1" spans="1:24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4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4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4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4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4">
      <c r="A6" s="129" t="s">
        <v>3</v>
      </c>
      <c r="B6" s="7">
        <v>2421</v>
      </c>
      <c r="C6" s="60">
        <v>3</v>
      </c>
      <c r="D6" s="71">
        <v>24</v>
      </c>
      <c r="E6" s="72">
        <v>1</v>
      </c>
      <c r="F6" s="65">
        <v>61.695167286245351</v>
      </c>
      <c r="G6" s="80">
        <v>1</v>
      </c>
      <c r="H6" s="71">
        <v>794</v>
      </c>
      <c r="I6" s="107">
        <v>1</v>
      </c>
      <c r="J6" s="84">
        <v>90.87</v>
      </c>
      <c r="K6" s="80">
        <v>1</v>
      </c>
      <c r="L6" s="71">
        <v>20</v>
      </c>
      <c r="M6" s="72">
        <v>1</v>
      </c>
      <c r="N6" s="91">
        <v>2</v>
      </c>
      <c r="O6" s="29">
        <v>1</v>
      </c>
      <c r="P6" s="34">
        <v>1</v>
      </c>
      <c r="Q6" s="98">
        <v>1</v>
      </c>
      <c r="R6" s="102">
        <v>20</v>
      </c>
      <c r="S6" s="21">
        <v>36</v>
      </c>
      <c r="T6" s="72">
        <v>1</v>
      </c>
      <c r="U6" s="165">
        <v>1</v>
      </c>
      <c r="V6" s="42">
        <v>9</v>
      </c>
      <c r="W6" s="8">
        <f t="shared" ref="W6:W9" si="0">E6+G6+I6+K6+M6+P6+Q6+T6+U6</f>
        <v>9</v>
      </c>
      <c r="X6" s="173">
        <f t="shared" ref="X6:X18" si="1">V6-W6</f>
        <v>0</v>
      </c>
    </row>
    <row r="7" spans="1:24">
      <c r="A7" s="130" t="s">
        <v>4</v>
      </c>
      <c r="B7" s="9">
        <v>2451</v>
      </c>
      <c r="C7" s="61">
        <v>3</v>
      </c>
      <c r="D7" s="74">
        <v>29</v>
      </c>
      <c r="E7" s="75">
        <v>1</v>
      </c>
      <c r="F7" s="66">
        <v>33.811505507955935</v>
      </c>
      <c r="G7" s="81">
        <v>1</v>
      </c>
      <c r="H7" s="74">
        <v>477</v>
      </c>
      <c r="I7" s="108">
        <v>1</v>
      </c>
      <c r="J7" s="85">
        <v>74.260000000000005</v>
      </c>
      <c r="K7" s="81">
        <v>1</v>
      </c>
      <c r="L7" s="74">
        <v>20</v>
      </c>
      <c r="M7" s="75">
        <v>1</v>
      </c>
      <c r="N7" s="92">
        <v>4</v>
      </c>
      <c r="O7" s="25">
        <v>1</v>
      </c>
      <c r="P7" s="35">
        <v>1</v>
      </c>
      <c r="Q7" s="99">
        <v>1</v>
      </c>
      <c r="R7" s="103">
        <v>20</v>
      </c>
      <c r="S7" s="22">
        <v>79</v>
      </c>
      <c r="T7" s="75">
        <v>1</v>
      </c>
      <c r="U7" s="163">
        <v>0</v>
      </c>
      <c r="V7" s="40">
        <v>9</v>
      </c>
      <c r="W7" s="11">
        <f t="shared" si="0"/>
        <v>8</v>
      </c>
      <c r="X7" s="10">
        <f t="shared" si="1"/>
        <v>1</v>
      </c>
    </row>
    <row r="8" spans="1:24">
      <c r="A8" s="130" t="s">
        <v>5</v>
      </c>
      <c r="B8" s="9">
        <v>1371</v>
      </c>
      <c r="C8" s="61">
        <v>3</v>
      </c>
      <c r="D8" s="74">
        <v>16</v>
      </c>
      <c r="E8" s="75">
        <v>1</v>
      </c>
      <c r="F8" s="66">
        <v>58.021152443471919</v>
      </c>
      <c r="G8" s="81">
        <v>1</v>
      </c>
      <c r="H8" s="74">
        <v>623</v>
      </c>
      <c r="I8" s="108">
        <v>1</v>
      </c>
      <c r="J8" s="85">
        <v>218.82</v>
      </c>
      <c r="K8" s="81">
        <v>1</v>
      </c>
      <c r="L8" s="74">
        <v>10</v>
      </c>
      <c r="M8" s="75">
        <v>1</v>
      </c>
      <c r="N8" s="92">
        <v>4</v>
      </c>
      <c r="O8" s="25">
        <v>1</v>
      </c>
      <c r="P8" s="35">
        <v>1</v>
      </c>
      <c r="Q8" s="99">
        <v>1</v>
      </c>
      <c r="R8" s="103">
        <v>20</v>
      </c>
      <c r="S8" s="22">
        <v>44</v>
      </c>
      <c r="T8" s="75">
        <v>1</v>
      </c>
      <c r="U8" s="163">
        <v>0</v>
      </c>
      <c r="V8" s="40">
        <v>9</v>
      </c>
      <c r="W8" s="11">
        <f t="shared" si="0"/>
        <v>8</v>
      </c>
      <c r="X8" s="10">
        <f t="shared" si="1"/>
        <v>1</v>
      </c>
    </row>
    <row r="9" spans="1:24">
      <c r="A9" s="131" t="s">
        <v>6</v>
      </c>
      <c r="B9" s="18">
        <v>2406</v>
      </c>
      <c r="C9" s="118">
        <v>3</v>
      </c>
      <c r="D9" s="73">
        <v>16</v>
      </c>
      <c r="E9" s="125">
        <v>1</v>
      </c>
      <c r="F9" s="126">
        <v>28.041147132169577</v>
      </c>
      <c r="G9" s="127">
        <v>0</v>
      </c>
      <c r="H9" s="128">
        <v>467</v>
      </c>
      <c r="I9" s="119">
        <v>1</v>
      </c>
      <c r="J9" s="120">
        <v>71.069999999999993</v>
      </c>
      <c r="K9" s="127">
        <v>1</v>
      </c>
      <c r="L9" s="73">
        <v>24</v>
      </c>
      <c r="M9" s="125">
        <v>1</v>
      </c>
      <c r="N9" s="121">
        <v>3</v>
      </c>
      <c r="O9" s="116">
        <v>1</v>
      </c>
      <c r="P9" s="112">
        <v>1</v>
      </c>
      <c r="Q9" s="124">
        <v>1</v>
      </c>
      <c r="R9" s="123">
        <v>20</v>
      </c>
      <c r="S9" s="24">
        <v>10</v>
      </c>
      <c r="T9" s="125">
        <v>0</v>
      </c>
      <c r="U9" s="162">
        <v>0</v>
      </c>
      <c r="V9" s="117">
        <v>9</v>
      </c>
      <c r="W9" s="20">
        <f t="shared" si="0"/>
        <v>6</v>
      </c>
      <c r="X9" s="19">
        <f t="shared" si="1"/>
        <v>3</v>
      </c>
    </row>
    <row r="10" spans="1:24">
      <c r="A10" s="130" t="s">
        <v>7</v>
      </c>
      <c r="B10" s="9">
        <v>2030</v>
      </c>
      <c r="C10" s="61">
        <v>3</v>
      </c>
      <c r="D10" s="74">
        <v>22</v>
      </c>
      <c r="E10" s="75">
        <v>1</v>
      </c>
      <c r="F10" s="66">
        <v>55.020197044334978</v>
      </c>
      <c r="G10" s="81">
        <v>1</v>
      </c>
      <c r="H10" s="88">
        <v>480</v>
      </c>
      <c r="I10" s="108">
        <v>1</v>
      </c>
      <c r="J10" s="85">
        <v>94.09</v>
      </c>
      <c r="K10" s="81">
        <v>1</v>
      </c>
      <c r="L10" s="74">
        <v>40</v>
      </c>
      <c r="M10" s="75">
        <v>1</v>
      </c>
      <c r="N10" s="92">
        <v>4</v>
      </c>
      <c r="O10" s="25">
        <v>1</v>
      </c>
      <c r="P10" s="35">
        <v>1</v>
      </c>
      <c r="Q10" s="99">
        <v>1</v>
      </c>
      <c r="R10" s="103">
        <v>20</v>
      </c>
      <c r="S10" s="22">
        <v>49</v>
      </c>
      <c r="T10" s="75">
        <v>1</v>
      </c>
      <c r="U10" s="163">
        <v>0</v>
      </c>
      <c r="V10" s="40">
        <v>9</v>
      </c>
      <c r="W10" s="11">
        <f t="shared" ref="W10:W18" si="2">E10+G10+I10+K10+M10+P10+Q10+T10+U10</f>
        <v>8</v>
      </c>
      <c r="X10" s="10">
        <f t="shared" si="1"/>
        <v>1</v>
      </c>
    </row>
    <row r="11" spans="1:24">
      <c r="A11" s="130" t="s">
        <v>8</v>
      </c>
      <c r="B11" s="9">
        <v>2512</v>
      </c>
      <c r="C11" s="61">
        <v>3</v>
      </c>
      <c r="D11" s="74">
        <v>17</v>
      </c>
      <c r="E11" s="75">
        <v>1</v>
      </c>
      <c r="F11" s="66">
        <v>39.829219745222929</v>
      </c>
      <c r="G11" s="81">
        <v>1</v>
      </c>
      <c r="H11" s="88">
        <v>524</v>
      </c>
      <c r="I11" s="108">
        <v>1</v>
      </c>
      <c r="J11" s="85">
        <v>60.11</v>
      </c>
      <c r="K11" s="81">
        <v>1</v>
      </c>
      <c r="L11" s="74">
        <v>36</v>
      </c>
      <c r="M11" s="75">
        <v>1</v>
      </c>
      <c r="N11" s="92">
        <v>4</v>
      </c>
      <c r="O11" s="25">
        <v>1</v>
      </c>
      <c r="P11" s="35">
        <v>1</v>
      </c>
      <c r="Q11" s="99">
        <v>1</v>
      </c>
      <c r="R11" s="103">
        <v>20</v>
      </c>
      <c r="S11" s="22">
        <v>22</v>
      </c>
      <c r="T11" s="75">
        <v>1</v>
      </c>
      <c r="U11" s="163">
        <v>0</v>
      </c>
      <c r="V11" s="40">
        <v>9</v>
      </c>
      <c r="W11" s="11">
        <f t="shared" si="2"/>
        <v>8</v>
      </c>
      <c r="X11" s="10">
        <f t="shared" si="1"/>
        <v>1</v>
      </c>
    </row>
    <row r="12" spans="1:24">
      <c r="A12" s="131" t="s">
        <v>9</v>
      </c>
      <c r="B12" s="18">
        <v>2722</v>
      </c>
      <c r="C12" s="118">
        <v>3</v>
      </c>
      <c r="D12" s="73">
        <v>16</v>
      </c>
      <c r="E12" s="125">
        <v>1</v>
      </c>
      <c r="F12" s="126">
        <v>60.995958853783982</v>
      </c>
      <c r="G12" s="127">
        <v>1</v>
      </c>
      <c r="H12" s="128">
        <v>589</v>
      </c>
      <c r="I12" s="119">
        <v>1</v>
      </c>
      <c r="J12" s="120">
        <v>47.39</v>
      </c>
      <c r="K12" s="127">
        <v>0</v>
      </c>
      <c r="L12" s="73">
        <v>26</v>
      </c>
      <c r="M12" s="125">
        <v>1</v>
      </c>
      <c r="N12" s="121">
        <v>6</v>
      </c>
      <c r="O12" s="116">
        <v>0</v>
      </c>
      <c r="P12" s="112">
        <v>1</v>
      </c>
      <c r="Q12" s="124">
        <v>1</v>
      </c>
      <c r="R12" s="123">
        <v>20</v>
      </c>
      <c r="S12" s="24">
        <v>11</v>
      </c>
      <c r="T12" s="125">
        <v>0</v>
      </c>
      <c r="U12" s="162">
        <v>0</v>
      </c>
      <c r="V12" s="117">
        <v>9</v>
      </c>
      <c r="W12" s="20">
        <f t="shared" si="2"/>
        <v>6</v>
      </c>
      <c r="X12" s="19">
        <f t="shared" si="1"/>
        <v>3</v>
      </c>
    </row>
    <row r="13" spans="1:24">
      <c r="A13" s="167" t="s">
        <v>10</v>
      </c>
      <c r="B13" s="142">
        <v>2599</v>
      </c>
      <c r="C13" s="143">
        <v>3</v>
      </c>
      <c r="D13" s="144">
        <v>21</v>
      </c>
      <c r="E13" s="168">
        <v>1</v>
      </c>
      <c r="F13" s="169">
        <v>51.131973836090808</v>
      </c>
      <c r="G13" s="170">
        <v>1</v>
      </c>
      <c r="H13" s="171">
        <v>626</v>
      </c>
      <c r="I13" s="145">
        <v>1</v>
      </c>
      <c r="J13" s="146">
        <v>43.86</v>
      </c>
      <c r="K13" s="170">
        <v>0</v>
      </c>
      <c r="L13" s="144">
        <v>15</v>
      </c>
      <c r="M13" s="168">
        <v>1</v>
      </c>
      <c r="N13" s="147">
        <v>5</v>
      </c>
      <c r="O13" s="157">
        <v>1</v>
      </c>
      <c r="P13" s="149">
        <v>1</v>
      </c>
      <c r="Q13" s="155">
        <v>1</v>
      </c>
      <c r="R13" s="151">
        <v>20</v>
      </c>
      <c r="S13" s="152">
        <v>63</v>
      </c>
      <c r="T13" s="168">
        <v>1</v>
      </c>
      <c r="U13" s="172">
        <v>0</v>
      </c>
      <c r="V13" s="158">
        <v>9</v>
      </c>
      <c r="W13" s="156">
        <f t="shared" si="2"/>
        <v>7</v>
      </c>
      <c r="X13" s="154">
        <f t="shared" si="1"/>
        <v>2</v>
      </c>
    </row>
    <row r="14" spans="1:24">
      <c r="A14" s="131" t="s">
        <v>61</v>
      </c>
      <c r="B14" s="18">
        <v>16760</v>
      </c>
      <c r="C14" s="118">
        <v>6</v>
      </c>
      <c r="D14" s="73">
        <v>39</v>
      </c>
      <c r="E14" s="125">
        <v>0</v>
      </c>
      <c r="F14" s="126">
        <v>43.929295942720763</v>
      </c>
      <c r="G14" s="127">
        <v>1</v>
      </c>
      <c r="H14" s="128">
        <v>2550</v>
      </c>
      <c r="I14" s="119">
        <v>1</v>
      </c>
      <c r="J14" s="120">
        <v>33.47</v>
      </c>
      <c r="K14" s="127">
        <v>0</v>
      </c>
      <c r="L14" s="73">
        <v>106</v>
      </c>
      <c r="M14" s="125">
        <v>1</v>
      </c>
      <c r="N14" s="121">
        <v>9</v>
      </c>
      <c r="O14" s="116">
        <v>1</v>
      </c>
      <c r="P14" s="112">
        <v>1</v>
      </c>
      <c r="Q14" s="124">
        <v>1</v>
      </c>
      <c r="R14" s="114">
        <v>150</v>
      </c>
      <c r="S14" s="24">
        <v>313</v>
      </c>
      <c r="T14" s="125">
        <v>1</v>
      </c>
      <c r="U14" s="162">
        <v>0</v>
      </c>
      <c r="V14" s="117">
        <v>9</v>
      </c>
      <c r="W14" s="20">
        <f t="shared" si="2"/>
        <v>6</v>
      </c>
      <c r="X14" s="19">
        <f t="shared" si="1"/>
        <v>3</v>
      </c>
    </row>
    <row r="15" spans="1:24">
      <c r="A15" s="131" t="s">
        <v>12</v>
      </c>
      <c r="B15" s="18">
        <v>22765</v>
      </c>
      <c r="C15" s="118">
        <v>7</v>
      </c>
      <c r="D15" s="73">
        <v>40</v>
      </c>
      <c r="E15" s="125">
        <v>0</v>
      </c>
      <c r="F15" s="126">
        <v>29.314913244014935</v>
      </c>
      <c r="G15" s="127">
        <v>0</v>
      </c>
      <c r="H15" s="128">
        <v>2575</v>
      </c>
      <c r="I15" s="119">
        <v>0</v>
      </c>
      <c r="J15" s="120">
        <v>40.85</v>
      </c>
      <c r="K15" s="127">
        <v>0</v>
      </c>
      <c r="L15" s="73">
        <v>109</v>
      </c>
      <c r="M15" s="125">
        <v>1</v>
      </c>
      <c r="N15" s="121">
        <v>36</v>
      </c>
      <c r="O15" s="116">
        <v>1</v>
      </c>
      <c r="P15" s="112">
        <v>1</v>
      </c>
      <c r="Q15" s="124">
        <v>1</v>
      </c>
      <c r="R15" s="123">
        <v>300</v>
      </c>
      <c r="S15" s="24">
        <v>401</v>
      </c>
      <c r="T15" s="125">
        <v>1</v>
      </c>
      <c r="U15" s="162">
        <v>0</v>
      </c>
      <c r="V15" s="117">
        <v>9</v>
      </c>
      <c r="W15" s="20">
        <f t="shared" si="2"/>
        <v>4</v>
      </c>
      <c r="X15" s="19">
        <f t="shared" si="1"/>
        <v>5</v>
      </c>
    </row>
    <row r="16" spans="1:24">
      <c r="A16" s="167" t="s">
        <v>13</v>
      </c>
      <c r="B16" s="142">
        <v>2335</v>
      </c>
      <c r="C16" s="143">
        <v>3</v>
      </c>
      <c r="D16" s="144">
        <v>21</v>
      </c>
      <c r="E16" s="168">
        <v>1</v>
      </c>
      <c r="F16" s="169">
        <v>29.333190578158458</v>
      </c>
      <c r="G16" s="170">
        <v>0</v>
      </c>
      <c r="H16" s="171">
        <v>384</v>
      </c>
      <c r="I16" s="145">
        <v>1</v>
      </c>
      <c r="J16" s="146">
        <v>77.09</v>
      </c>
      <c r="K16" s="170">
        <v>1</v>
      </c>
      <c r="L16" s="144">
        <v>30</v>
      </c>
      <c r="M16" s="168">
        <v>1</v>
      </c>
      <c r="N16" s="147">
        <v>2</v>
      </c>
      <c r="O16" s="157">
        <v>1</v>
      </c>
      <c r="P16" s="149">
        <v>1</v>
      </c>
      <c r="Q16" s="155">
        <v>1</v>
      </c>
      <c r="R16" s="151">
        <v>20</v>
      </c>
      <c r="S16" s="152">
        <v>21</v>
      </c>
      <c r="T16" s="168">
        <v>1</v>
      </c>
      <c r="U16" s="172">
        <v>0</v>
      </c>
      <c r="V16" s="158">
        <v>9</v>
      </c>
      <c r="W16" s="156">
        <f t="shared" si="2"/>
        <v>7</v>
      </c>
      <c r="X16" s="154">
        <f t="shared" si="1"/>
        <v>2</v>
      </c>
    </row>
    <row r="17" spans="1:25">
      <c r="A17" s="167" t="s">
        <v>92</v>
      </c>
      <c r="B17" s="142">
        <v>26479</v>
      </c>
      <c r="C17" s="143">
        <v>7</v>
      </c>
      <c r="D17" s="159">
        <v>45</v>
      </c>
      <c r="E17" s="168">
        <v>1</v>
      </c>
      <c r="F17" s="169">
        <v>52.895388798670645</v>
      </c>
      <c r="G17" s="170">
        <v>1</v>
      </c>
      <c r="H17" s="144">
        <v>5040</v>
      </c>
      <c r="I17" s="160">
        <v>1</v>
      </c>
      <c r="J17" s="146">
        <v>52.23</v>
      </c>
      <c r="K17" s="170">
        <v>0</v>
      </c>
      <c r="L17" s="144">
        <v>173</v>
      </c>
      <c r="M17" s="168">
        <v>1</v>
      </c>
      <c r="N17" s="147">
        <v>42</v>
      </c>
      <c r="O17" s="148">
        <v>1</v>
      </c>
      <c r="P17" s="149">
        <v>1</v>
      </c>
      <c r="Q17" s="161">
        <v>1</v>
      </c>
      <c r="R17" s="151">
        <v>300</v>
      </c>
      <c r="S17" s="152">
        <v>877</v>
      </c>
      <c r="T17" s="168">
        <v>1</v>
      </c>
      <c r="U17" s="172">
        <v>0</v>
      </c>
      <c r="V17" s="158">
        <v>9</v>
      </c>
      <c r="W17" s="156">
        <f t="shared" si="2"/>
        <v>7</v>
      </c>
      <c r="X17" s="154">
        <f t="shared" si="1"/>
        <v>2</v>
      </c>
    </row>
    <row r="18" spans="1:25">
      <c r="A18" s="167" t="s">
        <v>14</v>
      </c>
      <c r="B18" s="142">
        <v>5540</v>
      </c>
      <c r="C18" s="143">
        <v>5</v>
      </c>
      <c r="D18" s="144">
        <v>30</v>
      </c>
      <c r="E18" s="168">
        <v>1</v>
      </c>
      <c r="F18" s="169">
        <v>39.480505415162455</v>
      </c>
      <c r="G18" s="170">
        <v>1</v>
      </c>
      <c r="H18" s="171">
        <v>1047</v>
      </c>
      <c r="I18" s="145">
        <v>1</v>
      </c>
      <c r="J18" s="146">
        <v>46.75</v>
      </c>
      <c r="K18" s="170">
        <v>0</v>
      </c>
      <c r="L18" s="144">
        <v>40</v>
      </c>
      <c r="M18" s="168">
        <v>1</v>
      </c>
      <c r="N18" s="147">
        <v>6</v>
      </c>
      <c r="O18" s="157">
        <v>1</v>
      </c>
      <c r="P18" s="149">
        <v>1</v>
      </c>
      <c r="Q18" s="155">
        <v>1</v>
      </c>
      <c r="R18" s="151">
        <v>80</v>
      </c>
      <c r="S18" s="152">
        <v>86</v>
      </c>
      <c r="T18" s="168">
        <v>1</v>
      </c>
      <c r="U18" s="172">
        <v>0</v>
      </c>
      <c r="V18" s="158">
        <v>9</v>
      </c>
      <c r="W18" s="156">
        <f t="shared" si="2"/>
        <v>7</v>
      </c>
      <c r="X18" s="154">
        <f t="shared" si="1"/>
        <v>2</v>
      </c>
    </row>
    <row r="20" spans="1:25">
      <c r="A20" s="44" t="s">
        <v>85</v>
      </c>
      <c r="B20" s="45"/>
      <c r="C20" s="46"/>
      <c r="D20" s="47"/>
      <c r="E20" s="48"/>
      <c r="F20" s="49"/>
      <c r="G20" s="48"/>
      <c r="H20" s="46"/>
      <c r="I20" s="111"/>
      <c r="J20" s="50"/>
      <c r="K20" s="48"/>
      <c r="L20" s="46"/>
      <c r="M20" s="48"/>
      <c r="N20" s="46"/>
      <c r="O20" s="51"/>
      <c r="P20" s="52"/>
      <c r="Q20" s="53"/>
      <c r="R20" s="54"/>
      <c r="S20" s="46"/>
      <c r="T20" s="48"/>
      <c r="U20" s="52"/>
      <c r="V20" s="55"/>
      <c r="W20" s="56"/>
      <c r="X20" s="52"/>
      <c r="Y20" s="57"/>
    </row>
    <row r="21" spans="1:25">
      <c r="A21" s="106" t="s">
        <v>86</v>
      </c>
      <c r="Q21" s="23"/>
      <c r="Y21" s="135"/>
    </row>
    <row r="22" spans="1:25">
      <c r="A22" s="1" t="s">
        <v>84</v>
      </c>
      <c r="Y22" s="135"/>
    </row>
  </sheetData>
  <mergeCells count="18">
    <mergeCell ref="W3:W4"/>
    <mergeCell ref="X3:X4"/>
    <mergeCell ref="D4:E4"/>
    <mergeCell ref="F4:G4"/>
    <mergeCell ref="H4:I4"/>
    <mergeCell ref="J4:K4"/>
    <mergeCell ref="L4:M4"/>
    <mergeCell ref="N4:P4"/>
    <mergeCell ref="R4:T4"/>
    <mergeCell ref="A1:U1"/>
    <mergeCell ref="A2:U2"/>
    <mergeCell ref="D3:E3"/>
    <mergeCell ref="F3:G3"/>
    <mergeCell ref="H3:I3"/>
    <mergeCell ref="J3:K3"/>
    <mergeCell ref="L3:M3"/>
    <mergeCell ref="N3:P3"/>
    <mergeCell ref="R3:T3"/>
  </mergeCells>
  <dataValidations count="1">
    <dataValidation type="whole" showInputMessage="1" showErrorMessage="1" sqref="O20 O6:O18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2" ySplit="5" topLeftCell="C6" activePane="bottomRight" state="frozen"/>
      <selection activeCell="AD5" sqref="AD5"/>
      <selection pane="topRight" activeCell="AD5" sqref="AD5"/>
      <selection pane="bottomLeft" activeCell="AD5" sqref="AD5"/>
      <selection pane="bottomRight" activeCell="AA9" sqref="AA9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5" customWidth="1"/>
    <col min="4" max="5" width="6.109375" style="135" customWidth="1"/>
    <col min="6" max="6" width="8" style="135" customWidth="1"/>
    <col min="7" max="7" width="6.33203125" style="135" customWidth="1"/>
    <col min="8" max="8" width="8" style="135" customWidth="1"/>
    <col min="9" max="9" width="5.88671875" style="135" customWidth="1"/>
    <col min="10" max="10" width="8" style="135" customWidth="1"/>
    <col min="11" max="11" width="5.33203125" style="135" customWidth="1"/>
    <col min="12" max="12" width="5.5546875" style="135" customWidth="1"/>
    <col min="13" max="13" width="6.109375" style="135" customWidth="1"/>
    <col min="14" max="15" width="5.109375" style="135" bestFit="1" customWidth="1"/>
    <col min="16" max="16" width="5.5546875" style="135" customWidth="1"/>
    <col min="17" max="17" width="7.88671875" style="135" customWidth="1"/>
    <col min="18" max="19" width="5.109375" style="135" bestFit="1" customWidth="1"/>
    <col min="20" max="20" width="5.88671875" style="135" customWidth="1"/>
    <col min="21" max="21" width="6.6640625" style="135" customWidth="1"/>
    <col min="22" max="24" width="5.109375" style="135" customWidth="1"/>
    <col min="25" max="25" width="21.109375" style="1" customWidth="1"/>
    <col min="26" max="16384" width="9.109375" style="1"/>
  </cols>
  <sheetData>
    <row r="1" spans="1:25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5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5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5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5" s="3" customFormat="1" ht="12.75" customHeight="1">
      <c r="A6" s="131" t="s">
        <v>18</v>
      </c>
      <c r="B6" s="18">
        <v>1550</v>
      </c>
      <c r="C6" s="118">
        <v>3</v>
      </c>
      <c r="D6" s="73">
        <v>5</v>
      </c>
      <c r="E6" s="125">
        <v>0</v>
      </c>
      <c r="F6" s="126">
        <v>9.5987096774193557</v>
      </c>
      <c r="G6" s="127">
        <v>0</v>
      </c>
      <c r="H6" s="128">
        <v>82</v>
      </c>
      <c r="I6" s="119">
        <v>0</v>
      </c>
      <c r="J6" s="120">
        <v>37.42</v>
      </c>
      <c r="K6" s="127">
        <v>0</v>
      </c>
      <c r="L6" s="73">
        <v>10</v>
      </c>
      <c r="M6" s="125">
        <v>1</v>
      </c>
      <c r="N6" s="121">
        <v>2</v>
      </c>
      <c r="O6" s="113">
        <v>0</v>
      </c>
      <c r="P6" s="112">
        <v>1</v>
      </c>
      <c r="Q6" s="124">
        <v>1</v>
      </c>
      <c r="R6" s="123">
        <v>20</v>
      </c>
      <c r="S6" s="24">
        <v>0</v>
      </c>
      <c r="T6" s="125">
        <v>0</v>
      </c>
      <c r="U6" s="162">
        <v>0</v>
      </c>
      <c r="V6" s="117">
        <v>9</v>
      </c>
      <c r="W6" s="20">
        <f t="shared" ref="W6" si="0">E6+G6+I6+K6+M6+P6+Q6+T6+U6</f>
        <v>3</v>
      </c>
      <c r="X6" s="19">
        <f t="shared" ref="X6:X11" si="1">V6-W6</f>
        <v>6</v>
      </c>
    </row>
    <row r="7" spans="1:25">
      <c r="A7" s="131" t="s">
        <v>27</v>
      </c>
      <c r="B7" s="18">
        <v>857</v>
      </c>
      <c r="C7" s="118">
        <v>2</v>
      </c>
      <c r="D7" s="73">
        <v>3</v>
      </c>
      <c r="E7" s="125">
        <v>0</v>
      </c>
      <c r="F7" s="126">
        <v>29.414235705950993</v>
      </c>
      <c r="G7" s="127">
        <v>0</v>
      </c>
      <c r="H7" s="128">
        <v>158</v>
      </c>
      <c r="I7" s="119">
        <v>1</v>
      </c>
      <c r="J7" s="120">
        <v>40.840000000000003</v>
      </c>
      <c r="K7" s="127" t="s">
        <v>59</v>
      </c>
      <c r="L7" s="73">
        <v>10</v>
      </c>
      <c r="M7" s="125">
        <v>1</v>
      </c>
      <c r="N7" s="121">
        <v>1</v>
      </c>
      <c r="O7" s="113">
        <v>0</v>
      </c>
      <c r="P7" s="112">
        <v>0</v>
      </c>
      <c r="Q7" s="124">
        <v>1</v>
      </c>
      <c r="R7" s="123">
        <v>6</v>
      </c>
      <c r="S7" s="24">
        <v>15</v>
      </c>
      <c r="T7" s="125">
        <v>1</v>
      </c>
      <c r="U7" s="162">
        <v>0</v>
      </c>
      <c r="V7" s="115">
        <v>8</v>
      </c>
      <c r="W7" s="20">
        <f>E7+G7+I7+M7+P7+Q7+T7+U7</f>
        <v>4</v>
      </c>
      <c r="X7" s="19">
        <f t="shared" si="1"/>
        <v>4</v>
      </c>
    </row>
    <row r="8" spans="1:25">
      <c r="A8" s="132" t="s">
        <v>31</v>
      </c>
      <c r="B8" s="17">
        <v>1838</v>
      </c>
      <c r="C8" s="62">
        <v>3</v>
      </c>
      <c r="D8" s="76">
        <v>5</v>
      </c>
      <c r="E8" s="77">
        <v>0</v>
      </c>
      <c r="F8" s="67">
        <v>18.500544069640913</v>
      </c>
      <c r="G8" s="82">
        <v>0</v>
      </c>
      <c r="H8" s="89">
        <v>237</v>
      </c>
      <c r="I8" s="109">
        <v>0</v>
      </c>
      <c r="J8" s="86">
        <v>29.92</v>
      </c>
      <c r="K8" s="82">
        <v>0</v>
      </c>
      <c r="L8" s="76">
        <v>4</v>
      </c>
      <c r="M8" s="77">
        <v>0</v>
      </c>
      <c r="N8" s="93">
        <v>2</v>
      </c>
      <c r="O8" s="27">
        <v>1</v>
      </c>
      <c r="P8" s="36">
        <v>1</v>
      </c>
      <c r="Q8" s="97">
        <v>1</v>
      </c>
      <c r="R8" s="104">
        <v>20</v>
      </c>
      <c r="S8" s="26">
        <v>14</v>
      </c>
      <c r="T8" s="77">
        <v>0</v>
      </c>
      <c r="U8" s="164">
        <v>0</v>
      </c>
      <c r="V8" s="39">
        <v>9</v>
      </c>
      <c r="W8" s="16">
        <f>E8+G8+I8+K8+M8+P8+Q8+T8+U8</f>
        <v>2</v>
      </c>
      <c r="X8" s="15">
        <f t="shared" si="1"/>
        <v>7</v>
      </c>
    </row>
    <row r="9" spans="1:25">
      <c r="A9" s="132" t="s">
        <v>46</v>
      </c>
      <c r="B9" s="17">
        <v>588</v>
      </c>
      <c r="C9" s="62">
        <v>2</v>
      </c>
      <c r="D9" s="76">
        <v>2</v>
      </c>
      <c r="E9" s="77">
        <v>0</v>
      </c>
      <c r="F9" s="67">
        <v>21.794217687074831</v>
      </c>
      <c r="G9" s="82">
        <v>0</v>
      </c>
      <c r="H9" s="89">
        <v>52</v>
      </c>
      <c r="I9" s="109">
        <v>0</v>
      </c>
      <c r="J9" s="86">
        <v>68.03</v>
      </c>
      <c r="K9" s="82" t="s">
        <v>59</v>
      </c>
      <c r="L9" s="76">
        <v>5</v>
      </c>
      <c r="M9" s="77">
        <v>0</v>
      </c>
      <c r="N9" s="93">
        <v>1</v>
      </c>
      <c r="O9" s="27">
        <v>0</v>
      </c>
      <c r="P9" s="36">
        <v>0</v>
      </c>
      <c r="Q9" s="97">
        <v>1</v>
      </c>
      <c r="R9" s="104">
        <v>6</v>
      </c>
      <c r="S9" s="26">
        <v>1</v>
      </c>
      <c r="T9" s="77">
        <v>0</v>
      </c>
      <c r="U9" s="164">
        <v>0</v>
      </c>
      <c r="V9" s="38">
        <v>8</v>
      </c>
      <c r="W9" s="16">
        <f>E9+G9+I9+M9+P9+Q9+T9+U9</f>
        <v>1</v>
      </c>
      <c r="X9" s="15">
        <f t="shared" si="1"/>
        <v>7</v>
      </c>
    </row>
    <row r="10" spans="1:25">
      <c r="A10" s="132" t="s">
        <v>48</v>
      </c>
      <c r="B10" s="17">
        <v>501</v>
      </c>
      <c r="C10" s="62">
        <v>2</v>
      </c>
      <c r="D10" s="76">
        <v>4</v>
      </c>
      <c r="E10" s="77">
        <v>0</v>
      </c>
      <c r="F10" s="67">
        <v>28.005988023952096</v>
      </c>
      <c r="G10" s="82">
        <v>0</v>
      </c>
      <c r="H10" s="89">
        <v>54</v>
      </c>
      <c r="I10" s="109">
        <v>0</v>
      </c>
      <c r="J10" s="86">
        <v>59.88</v>
      </c>
      <c r="K10" s="82" t="s">
        <v>59</v>
      </c>
      <c r="L10" s="76">
        <v>1</v>
      </c>
      <c r="M10" s="77">
        <v>0</v>
      </c>
      <c r="N10" s="93">
        <v>1</v>
      </c>
      <c r="O10" s="27">
        <v>0</v>
      </c>
      <c r="P10" s="36">
        <v>0</v>
      </c>
      <c r="Q10" s="97">
        <v>1</v>
      </c>
      <c r="R10" s="104">
        <v>6</v>
      </c>
      <c r="S10" s="26">
        <v>0</v>
      </c>
      <c r="T10" s="77">
        <v>0</v>
      </c>
      <c r="U10" s="164">
        <v>0</v>
      </c>
      <c r="V10" s="38">
        <v>8</v>
      </c>
      <c r="W10" s="16">
        <f>E10+G10+I10+M10+P10+Q10+T10+U10</f>
        <v>1</v>
      </c>
      <c r="X10" s="15">
        <f t="shared" si="1"/>
        <v>7</v>
      </c>
    </row>
    <row r="11" spans="1:25">
      <c r="A11" s="131" t="s">
        <v>51</v>
      </c>
      <c r="B11" s="18">
        <v>440</v>
      </c>
      <c r="C11" s="118">
        <v>1</v>
      </c>
      <c r="D11" s="73">
        <v>4</v>
      </c>
      <c r="E11" s="125">
        <v>1</v>
      </c>
      <c r="F11" s="126">
        <v>22.661363636363635</v>
      </c>
      <c r="G11" s="127">
        <v>0</v>
      </c>
      <c r="H11" s="128">
        <v>40</v>
      </c>
      <c r="I11" s="119">
        <v>0</v>
      </c>
      <c r="J11" s="120">
        <v>90.91</v>
      </c>
      <c r="K11" s="127" t="s">
        <v>59</v>
      </c>
      <c r="L11" s="73">
        <v>2</v>
      </c>
      <c r="M11" s="125">
        <v>0</v>
      </c>
      <c r="N11" s="121">
        <v>1</v>
      </c>
      <c r="O11" s="113">
        <v>0</v>
      </c>
      <c r="P11" s="112">
        <v>1</v>
      </c>
      <c r="Q11" s="122">
        <v>1</v>
      </c>
      <c r="R11" s="123">
        <v>4</v>
      </c>
      <c r="S11" s="24">
        <v>0</v>
      </c>
      <c r="T11" s="125">
        <v>0</v>
      </c>
      <c r="U11" s="162">
        <v>0</v>
      </c>
      <c r="V11" s="115">
        <v>7</v>
      </c>
      <c r="W11" s="19">
        <f>E11+G11+I11+M11+P11+T11+U11</f>
        <v>2</v>
      </c>
      <c r="X11" s="19">
        <f t="shared" si="1"/>
        <v>5</v>
      </c>
    </row>
    <row r="13" spans="1:25">
      <c r="A13" s="44" t="s">
        <v>85</v>
      </c>
      <c r="B13" s="45"/>
      <c r="C13" s="46"/>
      <c r="D13" s="47"/>
      <c r="E13" s="48"/>
      <c r="F13" s="49"/>
      <c r="G13" s="48"/>
      <c r="H13" s="46"/>
      <c r="I13" s="111"/>
      <c r="J13" s="50"/>
      <c r="K13" s="48"/>
      <c r="L13" s="46"/>
      <c r="M13" s="48"/>
      <c r="N13" s="46"/>
      <c r="O13" s="51"/>
      <c r="P13" s="52"/>
      <c r="Q13" s="53"/>
      <c r="R13" s="54"/>
      <c r="S13" s="46"/>
      <c r="T13" s="48"/>
      <c r="U13" s="52"/>
      <c r="V13" s="55"/>
      <c r="W13" s="56"/>
      <c r="X13" s="52"/>
      <c r="Y13" s="57"/>
    </row>
    <row r="14" spans="1:25">
      <c r="A14" s="106" t="s">
        <v>86</v>
      </c>
      <c r="Q14" s="23"/>
      <c r="Y14" s="135"/>
    </row>
    <row r="15" spans="1:25">
      <c r="A15" s="1" t="s">
        <v>84</v>
      </c>
      <c r="Y15" s="135"/>
    </row>
  </sheetData>
  <mergeCells count="18">
    <mergeCell ref="W3:W4"/>
    <mergeCell ref="X3:X4"/>
    <mergeCell ref="D4:E4"/>
    <mergeCell ref="F4:G4"/>
    <mergeCell ref="H4:I4"/>
    <mergeCell ref="J4:K4"/>
    <mergeCell ref="L4:M4"/>
    <mergeCell ref="N4:P4"/>
    <mergeCell ref="R4:T4"/>
    <mergeCell ref="A1:U1"/>
    <mergeCell ref="A2:U2"/>
    <mergeCell ref="D3:E3"/>
    <mergeCell ref="F3:G3"/>
    <mergeCell ref="H3:I3"/>
    <mergeCell ref="J3:K3"/>
    <mergeCell ref="L3:M3"/>
    <mergeCell ref="N3:P3"/>
    <mergeCell ref="R3:T3"/>
  </mergeCells>
  <dataValidations count="1">
    <dataValidation type="whole" showInputMessage="1" showErrorMessage="1" sqref="O13 O6:O11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2" ySplit="5" topLeftCell="C6" activePane="bottomRight" state="frozen"/>
      <selection activeCell="AD5" sqref="AD5"/>
      <selection pane="topRight" activeCell="AD5" sqref="AD5"/>
      <selection pane="bottomLeft" activeCell="AD5" sqref="AD5"/>
      <selection pane="bottomRight" activeCell="A12" sqref="A12:XFD28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5" customWidth="1"/>
    <col min="4" max="5" width="6.109375" style="135" customWidth="1"/>
    <col min="6" max="6" width="8" style="135" customWidth="1"/>
    <col min="7" max="7" width="6.33203125" style="135" customWidth="1"/>
    <col min="8" max="8" width="8" style="135" customWidth="1"/>
    <col min="9" max="9" width="5.88671875" style="135" customWidth="1"/>
    <col min="10" max="10" width="8" style="135" customWidth="1"/>
    <col min="11" max="11" width="5.33203125" style="135" customWidth="1"/>
    <col min="12" max="12" width="5.5546875" style="135" customWidth="1"/>
    <col min="13" max="13" width="6.109375" style="135" customWidth="1"/>
    <col min="14" max="15" width="5.109375" style="135" bestFit="1" customWidth="1"/>
    <col min="16" max="16" width="5.5546875" style="135" customWidth="1"/>
    <col min="17" max="17" width="7.88671875" style="135" customWidth="1"/>
    <col min="18" max="19" width="5.109375" style="135" bestFit="1" customWidth="1"/>
    <col min="20" max="20" width="5.88671875" style="135" customWidth="1"/>
    <col min="21" max="21" width="6.6640625" style="135" customWidth="1"/>
    <col min="22" max="24" width="5.109375" style="135" customWidth="1"/>
    <col min="25" max="25" width="21.109375" style="1" customWidth="1"/>
    <col min="26" max="16384" width="9.109375" style="1"/>
  </cols>
  <sheetData>
    <row r="1" spans="1:25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5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5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5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5" s="3" customFormat="1" ht="12.75" customHeight="1">
      <c r="A6" s="131" t="s">
        <v>16</v>
      </c>
      <c r="B6" s="18">
        <v>1032</v>
      </c>
      <c r="C6" s="118">
        <v>3</v>
      </c>
      <c r="D6" s="73">
        <v>7</v>
      </c>
      <c r="E6" s="125">
        <v>0</v>
      </c>
      <c r="F6" s="126">
        <v>63.286821705426355</v>
      </c>
      <c r="G6" s="127">
        <v>1</v>
      </c>
      <c r="H6" s="128">
        <v>387</v>
      </c>
      <c r="I6" s="119">
        <v>1</v>
      </c>
      <c r="J6" s="120">
        <v>50.39</v>
      </c>
      <c r="K6" s="127">
        <v>0</v>
      </c>
      <c r="L6" s="73">
        <v>12</v>
      </c>
      <c r="M6" s="125">
        <v>1</v>
      </c>
      <c r="N6" s="121">
        <v>2</v>
      </c>
      <c r="O6" s="113">
        <v>1</v>
      </c>
      <c r="P6" s="112">
        <v>1</v>
      </c>
      <c r="Q6" s="124">
        <v>1</v>
      </c>
      <c r="R6" s="123">
        <v>20</v>
      </c>
      <c r="S6" s="24">
        <v>11</v>
      </c>
      <c r="T6" s="125">
        <v>0</v>
      </c>
      <c r="U6" s="162">
        <v>0</v>
      </c>
      <c r="V6" s="117">
        <v>9</v>
      </c>
      <c r="W6" s="20">
        <f t="shared" ref="W6" si="0">E6+G6+I6+K6+M6+P6+Q6+T6+U6</f>
        <v>5</v>
      </c>
      <c r="X6" s="19">
        <f t="shared" ref="X6:X11" si="1">V6-W6</f>
        <v>4</v>
      </c>
    </row>
    <row r="7" spans="1:25">
      <c r="A7" s="131" t="s">
        <v>34</v>
      </c>
      <c r="B7" s="18">
        <v>293</v>
      </c>
      <c r="C7" s="118">
        <v>1</v>
      </c>
      <c r="D7" s="73">
        <v>4</v>
      </c>
      <c r="E7" s="125">
        <v>1</v>
      </c>
      <c r="F7" s="126">
        <v>16.286689419795223</v>
      </c>
      <c r="G7" s="127">
        <v>0</v>
      </c>
      <c r="H7" s="128">
        <v>40</v>
      </c>
      <c r="I7" s="119">
        <v>0</v>
      </c>
      <c r="J7" s="120">
        <v>98.98</v>
      </c>
      <c r="K7" s="127" t="s">
        <v>59</v>
      </c>
      <c r="L7" s="73">
        <v>7</v>
      </c>
      <c r="M7" s="125">
        <v>1</v>
      </c>
      <c r="N7" s="121">
        <v>2</v>
      </c>
      <c r="O7" s="113">
        <v>1</v>
      </c>
      <c r="P7" s="112">
        <v>1</v>
      </c>
      <c r="Q7" s="122">
        <v>1</v>
      </c>
      <c r="R7" s="123">
        <v>4</v>
      </c>
      <c r="S7" s="24">
        <v>0</v>
      </c>
      <c r="T7" s="125">
        <v>0</v>
      </c>
      <c r="U7" s="162">
        <v>0</v>
      </c>
      <c r="V7" s="115">
        <v>7</v>
      </c>
      <c r="W7" s="19">
        <f>E7+G7+I7+M7+P7+T7+U7</f>
        <v>3</v>
      </c>
      <c r="X7" s="19">
        <f t="shared" si="1"/>
        <v>4</v>
      </c>
    </row>
    <row r="8" spans="1:25">
      <c r="A8" s="131" t="s">
        <v>35</v>
      </c>
      <c r="B8" s="18">
        <v>801</v>
      </c>
      <c r="C8" s="118">
        <v>2</v>
      </c>
      <c r="D8" s="73">
        <v>2</v>
      </c>
      <c r="E8" s="125">
        <v>0</v>
      </c>
      <c r="F8" s="126">
        <v>5.2471910112359552</v>
      </c>
      <c r="G8" s="127">
        <v>0</v>
      </c>
      <c r="H8" s="128">
        <v>57</v>
      </c>
      <c r="I8" s="119">
        <v>0</v>
      </c>
      <c r="J8" s="120">
        <v>34.96</v>
      </c>
      <c r="K8" s="127" t="s">
        <v>59</v>
      </c>
      <c r="L8" s="73">
        <v>3</v>
      </c>
      <c r="M8" s="125">
        <v>0</v>
      </c>
      <c r="N8" s="121">
        <v>2</v>
      </c>
      <c r="O8" s="113">
        <v>0</v>
      </c>
      <c r="P8" s="112">
        <v>1</v>
      </c>
      <c r="Q8" s="124">
        <v>1</v>
      </c>
      <c r="R8" s="123">
        <v>6</v>
      </c>
      <c r="S8" s="24">
        <v>2</v>
      </c>
      <c r="T8" s="125">
        <v>0</v>
      </c>
      <c r="U8" s="162">
        <v>0</v>
      </c>
      <c r="V8" s="115">
        <v>8</v>
      </c>
      <c r="W8" s="20">
        <f>E8+G8+I8+M8+P8+Q8+T8+U8</f>
        <v>2</v>
      </c>
      <c r="X8" s="19">
        <f t="shared" si="1"/>
        <v>6</v>
      </c>
    </row>
    <row r="9" spans="1:25">
      <c r="A9" s="131" t="s">
        <v>36</v>
      </c>
      <c r="B9" s="18">
        <v>497</v>
      </c>
      <c r="C9" s="118">
        <v>1</v>
      </c>
      <c r="D9" s="73">
        <v>2</v>
      </c>
      <c r="E9" s="125">
        <v>0</v>
      </c>
      <c r="F9" s="126">
        <v>0</v>
      </c>
      <c r="G9" s="127">
        <v>0</v>
      </c>
      <c r="H9" s="128">
        <v>86</v>
      </c>
      <c r="I9" s="119">
        <v>1</v>
      </c>
      <c r="J9" s="120">
        <v>32.19</v>
      </c>
      <c r="K9" s="127" t="s">
        <v>59</v>
      </c>
      <c r="L9" s="73">
        <v>5</v>
      </c>
      <c r="M9" s="125">
        <v>1</v>
      </c>
      <c r="N9" s="121">
        <v>2</v>
      </c>
      <c r="O9" s="113">
        <v>1</v>
      </c>
      <c r="P9" s="112">
        <v>1</v>
      </c>
      <c r="Q9" s="122">
        <v>1</v>
      </c>
      <c r="R9" s="123">
        <v>4</v>
      </c>
      <c r="S9" s="24">
        <v>0</v>
      </c>
      <c r="T9" s="125">
        <v>0</v>
      </c>
      <c r="U9" s="162">
        <v>0</v>
      </c>
      <c r="V9" s="115">
        <v>7</v>
      </c>
      <c r="W9" s="19">
        <f>E9+G9+I9+M9+P9+T9+U9</f>
        <v>3</v>
      </c>
      <c r="X9" s="19">
        <f t="shared" si="1"/>
        <v>4</v>
      </c>
    </row>
    <row r="10" spans="1:25">
      <c r="A10" s="131" t="s">
        <v>42</v>
      </c>
      <c r="B10" s="18">
        <v>642</v>
      </c>
      <c r="C10" s="118">
        <v>2</v>
      </c>
      <c r="D10" s="73">
        <v>4</v>
      </c>
      <c r="E10" s="125">
        <v>0</v>
      </c>
      <c r="F10" s="126">
        <v>30.468847352024923</v>
      </c>
      <c r="G10" s="127">
        <v>1</v>
      </c>
      <c r="H10" s="128">
        <v>100</v>
      </c>
      <c r="I10" s="119">
        <v>1</v>
      </c>
      <c r="J10" s="120">
        <v>155.76</v>
      </c>
      <c r="K10" s="127" t="s">
        <v>59</v>
      </c>
      <c r="L10" s="73">
        <v>20</v>
      </c>
      <c r="M10" s="125">
        <v>1</v>
      </c>
      <c r="N10" s="121">
        <v>3</v>
      </c>
      <c r="O10" s="113">
        <v>1</v>
      </c>
      <c r="P10" s="112">
        <v>1</v>
      </c>
      <c r="Q10" s="124">
        <v>1</v>
      </c>
      <c r="R10" s="123">
        <v>6</v>
      </c>
      <c r="S10" s="24">
        <v>2</v>
      </c>
      <c r="T10" s="125">
        <v>0</v>
      </c>
      <c r="U10" s="162">
        <v>0</v>
      </c>
      <c r="V10" s="115">
        <v>8</v>
      </c>
      <c r="W10" s="20">
        <f>E10+G10+I10+M10+P10+Q10+T10+U10</f>
        <v>5</v>
      </c>
      <c r="X10" s="19">
        <f t="shared" si="1"/>
        <v>3</v>
      </c>
    </row>
    <row r="11" spans="1:25">
      <c r="A11" s="131" t="s">
        <v>44</v>
      </c>
      <c r="B11" s="18">
        <v>916</v>
      </c>
      <c r="C11" s="118">
        <v>2</v>
      </c>
      <c r="D11" s="73">
        <v>4</v>
      </c>
      <c r="E11" s="125">
        <v>0</v>
      </c>
      <c r="F11" s="126">
        <v>14.566593886462883</v>
      </c>
      <c r="G11" s="127">
        <v>0</v>
      </c>
      <c r="H11" s="128">
        <v>72</v>
      </c>
      <c r="I11" s="119">
        <v>0</v>
      </c>
      <c r="J11" s="120">
        <v>32.75</v>
      </c>
      <c r="K11" s="127" t="s">
        <v>59</v>
      </c>
      <c r="L11" s="73">
        <v>5</v>
      </c>
      <c r="M11" s="125">
        <v>0</v>
      </c>
      <c r="N11" s="121">
        <v>2</v>
      </c>
      <c r="O11" s="113">
        <v>1</v>
      </c>
      <c r="P11" s="112">
        <v>1</v>
      </c>
      <c r="Q11" s="124">
        <v>1</v>
      </c>
      <c r="R11" s="123">
        <v>6</v>
      </c>
      <c r="S11" s="24">
        <v>8</v>
      </c>
      <c r="T11" s="125">
        <v>1</v>
      </c>
      <c r="U11" s="162">
        <v>0</v>
      </c>
      <c r="V11" s="115">
        <v>8</v>
      </c>
      <c r="W11" s="20">
        <f>E11+G11+I11+M11+P11+Q11+T11+U11</f>
        <v>3</v>
      </c>
      <c r="X11" s="19">
        <f t="shared" si="1"/>
        <v>5</v>
      </c>
    </row>
    <row r="13" spans="1:25">
      <c r="A13" s="44" t="s">
        <v>85</v>
      </c>
      <c r="B13" s="45"/>
      <c r="C13" s="46"/>
      <c r="D13" s="47"/>
      <c r="E13" s="48"/>
      <c r="F13" s="49"/>
      <c r="G13" s="48"/>
      <c r="H13" s="46"/>
      <c r="I13" s="111"/>
      <c r="J13" s="50"/>
      <c r="K13" s="48"/>
      <c r="L13" s="46"/>
      <c r="M13" s="48"/>
      <c r="N13" s="46"/>
      <c r="O13" s="51"/>
      <c r="P13" s="52"/>
      <c r="Q13" s="53"/>
      <c r="R13" s="54"/>
      <c r="S13" s="46"/>
      <c r="T13" s="48"/>
      <c r="U13" s="52"/>
      <c r="V13" s="55"/>
      <c r="W13" s="56"/>
      <c r="X13" s="52"/>
      <c r="Y13" s="57"/>
    </row>
    <row r="14" spans="1:25">
      <c r="A14" s="106" t="s">
        <v>86</v>
      </c>
      <c r="Q14" s="23"/>
      <c r="Y14" s="135"/>
    </row>
    <row r="15" spans="1:25">
      <c r="A15" s="1" t="s">
        <v>84</v>
      </c>
      <c r="Y15" s="135"/>
    </row>
  </sheetData>
  <mergeCells count="18">
    <mergeCell ref="W3:W4"/>
    <mergeCell ref="X3:X4"/>
    <mergeCell ref="D4:E4"/>
    <mergeCell ref="F4:G4"/>
    <mergeCell ref="H4:I4"/>
    <mergeCell ref="J4:K4"/>
    <mergeCell ref="L4:M4"/>
    <mergeCell ref="N4:P4"/>
    <mergeCell ref="R4:T4"/>
    <mergeCell ref="A1:U1"/>
    <mergeCell ref="A2:U2"/>
    <mergeCell ref="D3:E3"/>
    <mergeCell ref="F3:G3"/>
    <mergeCell ref="H3:I3"/>
    <mergeCell ref="J3:K3"/>
    <mergeCell ref="L3:M3"/>
    <mergeCell ref="N3:P3"/>
    <mergeCell ref="R3:T3"/>
  </mergeCells>
  <dataValidations count="1">
    <dataValidation type="whole" showInputMessage="1" showErrorMessage="1" sqref="O13 O6:O11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>
      <pane xSplit="2" ySplit="5" topLeftCell="C6" activePane="bottomRight" state="frozen"/>
      <selection activeCell="AD5" sqref="AD5"/>
      <selection pane="topRight" activeCell="AD5" sqref="AD5"/>
      <selection pane="bottomLeft" activeCell="AD5" sqref="AD5"/>
      <selection pane="bottomRight" activeCell="D18" sqref="D18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5" customWidth="1"/>
    <col min="4" max="5" width="6.109375" style="135" customWidth="1"/>
    <col min="6" max="6" width="8" style="135" customWidth="1"/>
    <col min="7" max="7" width="6.33203125" style="135" customWidth="1"/>
    <col min="8" max="8" width="8" style="135" customWidth="1"/>
    <col min="9" max="9" width="5.88671875" style="135" customWidth="1"/>
    <col min="10" max="10" width="8" style="135" customWidth="1"/>
    <col min="11" max="11" width="5.33203125" style="135" customWidth="1"/>
    <col min="12" max="12" width="5.5546875" style="135" customWidth="1"/>
    <col min="13" max="13" width="6.109375" style="135" customWidth="1"/>
    <col min="14" max="15" width="5.109375" style="135" bestFit="1" customWidth="1"/>
    <col min="16" max="16" width="5.5546875" style="135" customWidth="1"/>
    <col min="17" max="17" width="7.88671875" style="135" customWidth="1"/>
    <col min="18" max="19" width="5.109375" style="135" bestFit="1" customWidth="1"/>
    <col min="20" max="20" width="5.88671875" style="135" customWidth="1"/>
    <col min="21" max="21" width="6.6640625" style="135" customWidth="1"/>
    <col min="22" max="24" width="5.109375" style="135" customWidth="1"/>
    <col min="25" max="25" width="21.109375" style="1" customWidth="1"/>
    <col min="26" max="16384" width="9.109375" style="1"/>
  </cols>
  <sheetData>
    <row r="1" spans="1:25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5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5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5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5" s="3" customFormat="1" ht="12.75" customHeight="1">
      <c r="A6" s="131" t="s">
        <v>17</v>
      </c>
      <c r="B6" s="18">
        <v>1885</v>
      </c>
      <c r="C6" s="118">
        <v>3</v>
      </c>
      <c r="D6" s="73">
        <v>5</v>
      </c>
      <c r="E6" s="125">
        <v>0</v>
      </c>
      <c r="F6" s="126">
        <v>25.955968169761274</v>
      </c>
      <c r="G6" s="127">
        <v>0</v>
      </c>
      <c r="H6" s="128">
        <v>314</v>
      </c>
      <c r="I6" s="119">
        <v>1</v>
      </c>
      <c r="J6" s="120">
        <v>41.91</v>
      </c>
      <c r="K6" s="127">
        <v>0</v>
      </c>
      <c r="L6" s="73">
        <v>46</v>
      </c>
      <c r="M6" s="125">
        <v>1</v>
      </c>
      <c r="N6" s="121">
        <v>2</v>
      </c>
      <c r="O6" s="113">
        <v>1</v>
      </c>
      <c r="P6" s="112">
        <v>1</v>
      </c>
      <c r="Q6" s="124">
        <v>1</v>
      </c>
      <c r="R6" s="123">
        <v>20</v>
      </c>
      <c r="S6" s="24">
        <v>13</v>
      </c>
      <c r="T6" s="125">
        <v>0</v>
      </c>
      <c r="U6" s="162">
        <v>0</v>
      </c>
      <c r="V6" s="117">
        <v>9</v>
      </c>
      <c r="W6" s="20">
        <f t="shared" ref="W6:W7" si="0">E6+G6+I6+K6+M6+P6+Q6+T6+U6</f>
        <v>4</v>
      </c>
      <c r="X6" s="19">
        <f t="shared" ref="X6:X12" si="1">V6-W6</f>
        <v>5</v>
      </c>
    </row>
    <row r="7" spans="1:25">
      <c r="A7" s="131" t="s">
        <v>71</v>
      </c>
      <c r="B7" s="18">
        <v>2050</v>
      </c>
      <c r="C7" s="118">
        <v>3</v>
      </c>
      <c r="D7" s="73">
        <v>6</v>
      </c>
      <c r="E7" s="125">
        <v>0</v>
      </c>
      <c r="F7" s="126">
        <v>61.428780487804879</v>
      </c>
      <c r="G7" s="127">
        <v>1</v>
      </c>
      <c r="H7" s="128">
        <v>510</v>
      </c>
      <c r="I7" s="119">
        <v>1</v>
      </c>
      <c r="J7" s="120">
        <v>67.319999999999993</v>
      </c>
      <c r="K7" s="127">
        <v>1</v>
      </c>
      <c r="L7" s="73">
        <v>18</v>
      </c>
      <c r="M7" s="125">
        <v>1</v>
      </c>
      <c r="N7" s="121">
        <v>5</v>
      </c>
      <c r="O7" s="113">
        <v>1</v>
      </c>
      <c r="P7" s="112">
        <v>1</v>
      </c>
      <c r="Q7" s="124">
        <v>1</v>
      </c>
      <c r="R7" s="123">
        <v>20</v>
      </c>
      <c r="S7" s="24">
        <v>14</v>
      </c>
      <c r="T7" s="125">
        <v>0</v>
      </c>
      <c r="U7" s="162">
        <v>0</v>
      </c>
      <c r="V7" s="117">
        <v>9</v>
      </c>
      <c r="W7" s="20">
        <f t="shared" si="0"/>
        <v>6</v>
      </c>
      <c r="X7" s="19">
        <f t="shared" si="1"/>
        <v>3</v>
      </c>
    </row>
    <row r="8" spans="1:25">
      <c r="A8" s="131" t="s">
        <v>41</v>
      </c>
      <c r="B8" s="18">
        <v>1787</v>
      </c>
      <c r="C8" s="118">
        <v>3</v>
      </c>
      <c r="D8" s="73">
        <v>5</v>
      </c>
      <c r="E8" s="125">
        <v>0</v>
      </c>
      <c r="F8" s="126">
        <v>19.614437604924454</v>
      </c>
      <c r="G8" s="127">
        <v>0</v>
      </c>
      <c r="H8" s="128">
        <v>182</v>
      </c>
      <c r="I8" s="119">
        <v>0</v>
      </c>
      <c r="J8" s="120">
        <v>17.91</v>
      </c>
      <c r="K8" s="127">
        <v>0</v>
      </c>
      <c r="L8" s="73">
        <v>10</v>
      </c>
      <c r="M8" s="125">
        <v>1</v>
      </c>
      <c r="N8" s="121">
        <v>2</v>
      </c>
      <c r="O8" s="113">
        <v>1</v>
      </c>
      <c r="P8" s="112">
        <v>1</v>
      </c>
      <c r="Q8" s="124">
        <v>1</v>
      </c>
      <c r="R8" s="123">
        <v>20</v>
      </c>
      <c r="S8" s="24">
        <v>37</v>
      </c>
      <c r="T8" s="125">
        <v>1</v>
      </c>
      <c r="U8" s="162">
        <v>0</v>
      </c>
      <c r="V8" s="117">
        <v>9</v>
      </c>
      <c r="W8" s="20">
        <f>E8+G8+I8+K8+M8+P8+Q8+T8+U8</f>
        <v>4</v>
      </c>
      <c r="X8" s="19">
        <f t="shared" si="1"/>
        <v>5</v>
      </c>
    </row>
    <row r="9" spans="1:25">
      <c r="A9" s="167" t="s">
        <v>47</v>
      </c>
      <c r="B9" s="142">
        <v>871</v>
      </c>
      <c r="C9" s="143">
        <v>2</v>
      </c>
      <c r="D9" s="144">
        <v>3</v>
      </c>
      <c r="E9" s="168">
        <v>0</v>
      </c>
      <c r="F9" s="169">
        <v>34.185993111366244</v>
      </c>
      <c r="G9" s="170">
        <v>1</v>
      </c>
      <c r="H9" s="171">
        <v>196</v>
      </c>
      <c r="I9" s="145">
        <v>1</v>
      </c>
      <c r="J9" s="146">
        <v>53.96</v>
      </c>
      <c r="K9" s="170" t="s">
        <v>59</v>
      </c>
      <c r="L9" s="144">
        <v>9</v>
      </c>
      <c r="M9" s="168">
        <v>1</v>
      </c>
      <c r="N9" s="147">
        <v>1</v>
      </c>
      <c r="O9" s="148">
        <v>1</v>
      </c>
      <c r="P9" s="149">
        <v>1</v>
      </c>
      <c r="Q9" s="155">
        <v>1</v>
      </c>
      <c r="R9" s="151">
        <v>6</v>
      </c>
      <c r="S9" s="152">
        <v>7</v>
      </c>
      <c r="T9" s="168">
        <v>1</v>
      </c>
      <c r="U9" s="172">
        <v>0</v>
      </c>
      <c r="V9" s="153">
        <v>8</v>
      </c>
      <c r="W9" s="156">
        <f>E9+G9+I9+M9+P9+Q9+T9+U9</f>
        <v>6</v>
      </c>
      <c r="X9" s="154">
        <f t="shared" si="1"/>
        <v>2</v>
      </c>
    </row>
    <row r="10" spans="1:25">
      <c r="A10" s="167" t="s">
        <v>50</v>
      </c>
      <c r="B10" s="142">
        <v>2264</v>
      </c>
      <c r="C10" s="143">
        <v>3</v>
      </c>
      <c r="D10" s="144">
        <v>15</v>
      </c>
      <c r="E10" s="168">
        <v>1</v>
      </c>
      <c r="F10" s="169">
        <v>24.378533568904594</v>
      </c>
      <c r="G10" s="170">
        <v>0</v>
      </c>
      <c r="H10" s="171">
        <v>252</v>
      </c>
      <c r="I10" s="145">
        <v>0</v>
      </c>
      <c r="J10" s="146">
        <v>64.05</v>
      </c>
      <c r="K10" s="170">
        <v>1</v>
      </c>
      <c r="L10" s="144">
        <v>30</v>
      </c>
      <c r="M10" s="168">
        <v>1</v>
      </c>
      <c r="N10" s="147">
        <v>2</v>
      </c>
      <c r="O10" s="148">
        <v>1</v>
      </c>
      <c r="P10" s="149">
        <v>1</v>
      </c>
      <c r="Q10" s="155">
        <v>1</v>
      </c>
      <c r="R10" s="151">
        <v>20</v>
      </c>
      <c r="S10" s="152">
        <v>46</v>
      </c>
      <c r="T10" s="168">
        <v>1</v>
      </c>
      <c r="U10" s="172">
        <v>1</v>
      </c>
      <c r="V10" s="158">
        <v>9</v>
      </c>
      <c r="W10" s="156">
        <f>E10+G10+I10+K10+M10+P10+Q10+T10+U10</f>
        <v>7</v>
      </c>
      <c r="X10" s="154">
        <f t="shared" si="1"/>
        <v>2</v>
      </c>
    </row>
    <row r="11" spans="1:25">
      <c r="A11" s="167" t="s">
        <v>53</v>
      </c>
      <c r="B11" s="142">
        <v>1772</v>
      </c>
      <c r="C11" s="143">
        <v>3</v>
      </c>
      <c r="D11" s="144">
        <v>12</v>
      </c>
      <c r="E11" s="168">
        <v>0</v>
      </c>
      <c r="F11" s="169">
        <v>29.603837471783297</v>
      </c>
      <c r="G11" s="170">
        <v>0</v>
      </c>
      <c r="H11" s="171">
        <v>304</v>
      </c>
      <c r="I11" s="145">
        <v>1</v>
      </c>
      <c r="J11" s="146">
        <v>133.18</v>
      </c>
      <c r="K11" s="170">
        <v>1</v>
      </c>
      <c r="L11" s="144">
        <v>49</v>
      </c>
      <c r="M11" s="168">
        <v>1</v>
      </c>
      <c r="N11" s="147">
        <v>2</v>
      </c>
      <c r="O11" s="148">
        <v>1</v>
      </c>
      <c r="P11" s="149">
        <v>1</v>
      </c>
      <c r="Q11" s="155">
        <v>1</v>
      </c>
      <c r="R11" s="151">
        <v>20</v>
      </c>
      <c r="S11" s="152">
        <v>80</v>
      </c>
      <c r="T11" s="168">
        <v>1</v>
      </c>
      <c r="U11" s="172">
        <v>1</v>
      </c>
      <c r="V11" s="158">
        <v>9</v>
      </c>
      <c r="W11" s="156">
        <f>E11+G11+I11+K11+M11+P11+Q11+T11+U11</f>
        <v>7</v>
      </c>
      <c r="X11" s="154">
        <f t="shared" si="1"/>
        <v>2</v>
      </c>
    </row>
    <row r="12" spans="1:25">
      <c r="A12" s="131" t="s">
        <v>54</v>
      </c>
      <c r="B12" s="18">
        <v>1102</v>
      </c>
      <c r="C12" s="118">
        <v>3</v>
      </c>
      <c r="D12" s="73">
        <v>4</v>
      </c>
      <c r="E12" s="125">
        <v>0</v>
      </c>
      <c r="F12" s="126">
        <v>23.460980036297642</v>
      </c>
      <c r="G12" s="127">
        <v>0</v>
      </c>
      <c r="H12" s="128">
        <v>114</v>
      </c>
      <c r="I12" s="119">
        <v>0</v>
      </c>
      <c r="J12" s="120">
        <v>49</v>
      </c>
      <c r="K12" s="127">
        <v>0</v>
      </c>
      <c r="L12" s="73">
        <v>9</v>
      </c>
      <c r="M12" s="125">
        <v>1</v>
      </c>
      <c r="N12" s="121">
        <v>1</v>
      </c>
      <c r="O12" s="113">
        <v>1</v>
      </c>
      <c r="P12" s="112">
        <v>1</v>
      </c>
      <c r="Q12" s="124">
        <v>1</v>
      </c>
      <c r="R12" s="123">
        <v>20</v>
      </c>
      <c r="S12" s="24">
        <v>15</v>
      </c>
      <c r="T12" s="125">
        <v>0</v>
      </c>
      <c r="U12" s="162">
        <v>1</v>
      </c>
      <c r="V12" s="117">
        <v>9</v>
      </c>
      <c r="W12" s="20">
        <f>E12+G12+I12+K12+M12+P12+Q12+T12+U12</f>
        <v>4</v>
      </c>
      <c r="X12" s="19">
        <f t="shared" si="1"/>
        <v>5</v>
      </c>
    </row>
    <row r="14" spans="1:25">
      <c r="A14" s="44" t="s">
        <v>85</v>
      </c>
      <c r="B14" s="45"/>
      <c r="C14" s="46"/>
      <c r="D14" s="47"/>
      <c r="E14" s="48"/>
      <c r="F14" s="49"/>
      <c r="G14" s="48"/>
      <c r="H14" s="46"/>
      <c r="I14" s="111"/>
      <c r="J14" s="50"/>
      <c r="K14" s="48"/>
      <c r="L14" s="46"/>
      <c r="M14" s="48"/>
      <c r="N14" s="46"/>
      <c r="O14" s="51"/>
      <c r="P14" s="52"/>
      <c r="Q14" s="53"/>
      <c r="R14" s="54"/>
      <c r="S14" s="46"/>
      <c r="T14" s="48"/>
      <c r="U14" s="52"/>
      <c r="V14" s="55"/>
      <c r="W14" s="56"/>
      <c r="X14" s="52"/>
      <c r="Y14" s="57"/>
    </row>
    <row r="15" spans="1:25">
      <c r="A15" s="106" t="s">
        <v>86</v>
      </c>
      <c r="Q15" s="23"/>
      <c r="Y15" s="135"/>
    </row>
    <row r="16" spans="1:25">
      <c r="A16" s="1" t="s">
        <v>84</v>
      </c>
      <c r="Y16" s="135"/>
    </row>
  </sheetData>
  <mergeCells count="18">
    <mergeCell ref="W3:W4"/>
    <mergeCell ref="X3:X4"/>
    <mergeCell ref="D4:E4"/>
    <mergeCell ref="F4:G4"/>
    <mergeCell ref="H4:I4"/>
    <mergeCell ref="J4:K4"/>
    <mergeCell ref="L4:M4"/>
    <mergeCell ref="N4:P4"/>
    <mergeCell ref="R4:T4"/>
    <mergeCell ref="A1:U1"/>
    <mergeCell ref="A2:U2"/>
    <mergeCell ref="D3:E3"/>
    <mergeCell ref="F3:G3"/>
    <mergeCell ref="H3:I3"/>
    <mergeCell ref="J3:K3"/>
    <mergeCell ref="L3:M3"/>
    <mergeCell ref="N3:P3"/>
    <mergeCell ref="R3:T3"/>
  </mergeCells>
  <dataValidations count="1">
    <dataValidation type="whole" showInputMessage="1" showErrorMessage="1" sqref="O14 O6:O12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workbookViewId="0">
      <pane xSplit="2" ySplit="5" topLeftCell="C6" activePane="bottomRight" state="frozen"/>
      <selection activeCell="AD5" sqref="AD5"/>
      <selection pane="topRight" activeCell="AD5" sqref="AD5"/>
      <selection pane="bottomLeft" activeCell="AD5" sqref="AD5"/>
      <selection pane="bottomRight" activeCell="K20" sqref="K20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5" customWidth="1"/>
    <col min="4" max="5" width="6.109375" style="135" customWidth="1"/>
    <col min="6" max="6" width="8" style="135" customWidth="1"/>
    <col min="7" max="7" width="6.33203125" style="135" customWidth="1"/>
    <col min="8" max="8" width="8" style="135" customWidth="1"/>
    <col min="9" max="9" width="5.88671875" style="135" customWidth="1"/>
    <col min="10" max="10" width="8" style="135" customWidth="1"/>
    <col min="11" max="11" width="5.33203125" style="135" customWidth="1"/>
    <col min="12" max="12" width="5.5546875" style="135" customWidth="1"/>
    <col min="13" max="13" width="6.109375" style="135" customWidth="1"/>
    <col min="14" max="15" width="5.109375" style="135" bestFit="1" customWidth="1"/>
    <col min="16" max="16" width="5.5546875" style="135" customWidth="1"/>
    <col min="17" max="17" width="7.88671875" style="135" customWidth="1"/>
    <col min="18" max="19" width="5.109375" style="135" bestFit="1" customWidth="1"/>
    <col min="20" max="20" width="5.88671875" style="135" customWidth="1"/>
    <col min="21" max="21" width="6.6640625" style="135" customWidth="1"/>
    <col min="22" max="24" width="5.109375" style="135" customWidth="1"/>
    <col min="25" max="25" width="21.109375" style="1" customWidth="1"/>
    <col min="26" max="16384" width="9.109375" style="1"/>
  </cols>
  <sheetData>
    <row r="1" spans="1:24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4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4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4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4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4" s="3" customFormat="1" ht="13.2">
      <c r="A6" s="132" t="s">
        <v>15</v>
      </c>
      <c r="B6" s="17">
        <v>993</v>
      </c>
      <c r="C6" s="62">
        <v>2</v>
      </c>
      <c r="D6" s="76">
        <v>3</v>
      </c>
      <c r="E6" s="77">
        <v>0</v>
      </c>
      <c r="F6" s="67">
        <v>8.0231621349446129</v>
      </c>
      <c r="G6" s="82">
        <v>0</v>
      </c>
      <c r="H6" s="89">
        <v>43</v>
      </c>
      <c r="I6" s="109">
        <v>0</v>
      </c>
      <c r="J6" s="86">
        <v>21.15</v>
      </c>
      <c r="K6" s="82" t="s">
        <v>59</v>
      </c>
      <c r="L6" s="76">
        <v>3</v>
      </c>
      <c r="M6" s="77">
        <v>0</v>
      </c>
      <c r="N6" s="93">
        <v>1</v>
      </c>
      <c r="O6" s="27">
        <v>0</v>
      </c>
      <c r="P6" s="36">
        <v>0</v>
      </c>
      <c r="Q6" s="97">
        <v>1</v>
      </c>
      <c r="R6" s="104">
        <v>6</v>
      </c>
      <c r="S6" s="26">
        <v>2</v>
      </c>
      <c r="T6" s="77">
        <v>0</v>
      </c>
      <c r="U6" s="164">
        <v>0</v>
      </c>
      <c r="V6" s="38">
        <v>8</v>
      </c>
      <c r="W6" s="16">
        <f>E6+G6+I6+M6+P6+Q6+T6+U6</f>
        <v>1</v>
      </c>
      <c r="X6" s="15">
        <f t="shared" ref="X6:X18" si="0">V6-W6</f>
        <v>7</v>
      </c>
    </row>
    <row r="7" spans="1:24">
      <c r="A7" s="131" t="s">
        <v>21</v>
      </c>
      <c r="B7" s="18">
        <v>766</v>
      </c>
      <c r="C7" s="118">
        <v>2</v>
      </c>
      <c r="D7" s="73">
        <v>6</v>
      </c>
      <c r="E7" s="125">
        <v>1</v>
      </c>
      <c r="F7" s="126">
        <v>33.76762402088773</v>
      </c>
      <c r="G7" s="127">
        <v>1</v>
      </c>
      <c r="H7" s="128">
        <v>85</v>
      </c>
      <c r="I7" s="119">
        <v>0</v>
      </c>
      <c r="J7" s="120">
        <v>92.69</v>
      </c>
      <c r="K7" s="127" t="s">
        <v>59</v>
      </c>
      <c r="L7" s="73">
        <v>8</v>
      </c>
      <c r="M7" s="125">
        <v>1</v>
      </c>
      <c r="N7" s="121">
        <v>1</v>
      </c>
      <c r="O7" s="113">
        <v>0</v>
      </c>
      <c r="P7" s="112">
        <v>0</v>
      </c>
      <c r="Q7" s="124">
        <v>1</v>
      </c>
      <c r="R7" s="123">
        <v>6</v>
      </c>
      <c r="S7" s="24">
        <v>0</v>
      </c>
      <c r="T7" s="125">
        <v>0</v>
      </c>
      <c r="U7" s="162">
        <v>0</v>
      </c>
      <c r="V7" s="115">
        <v>8</v>
      </c>
      <c r="W7" s="20">
        <f>E7+G7+I7+M7+P7+Q7+T7+U7</f>
        <v>4</v>
      </c>
      <c r="X7" s="19">
        <f t="shared" si="0"/>
        <v>4</v>
      </c>
    </row>
    <row r="8" spans="1:24">
      <c r="A8" s="131" t="s">
        <v>23</v>
      </c>
      <c r="B8" s="18">
        <v>870</v>
      </c>
      <c r="C8" s="118">
        <v>2</v>
      </c>
      <c r="D8" s="73">
        <v>3</v>
      </c>
      <c r="E8" s="125">
        <v>0</v>
      </c>
      <c r="F8" s="126">
        <v>8.9390804597701141</v>
      </c>
      <c r="G8" s="127">
        <v>0</v>
      </c>
      <c r="H8" s="128">
        <v>36</v>
      </c>
      <c r="I8" s="119">
        <v>0</v>
      </c>
      <c r="J8" s="120">
        <v>32.18</v>
      </c>
      <c r="K8" s="127" t="s">
        <v>59</v>
      </c>
      <c r="L8" s="73">
        <v>9</v>
      </c>
      <c r="M8" s="125">
        <v>1</v>
      </c>
      <c r="N8" s="121">
        <v>1</v>
      </c>
      <c r="O8" s="113">
        <v>0</v>
      </c>
      <c r="P8" s="112">
        <v>0</v>
      </c>
      <c r="Q8" s="124">
        <v>1</v>
      </c>
      <c r="R8" s="123">
        <v>6</v>
      </c>
      <c r="S8" s="24">
        <v>1</v>
      </c>
      <c r="T8" s="125">
        <v>0</v>
      </c>
      <c r="U8" s="162">
        <v>0</v>
      </c>
      <c r="V8" s="115">
        <v>8</v>
      </c>
      <c r="W8" s="20">
        <f>E8+G8+I8+M8+P8+Q8+T8+U8</f>
        <v>2</v>
      </c>
      <c r="X8" s="19">
        <f t="shared" si="0"/>
        <v>6</v>
      </c>
    </row>
    <row r="9" spans="1:24">
      <c r="A9" s="167" t="s">
        <v>25</v>
      </c>
      <c r="B9" s="142">
        <v>448</v>
      </c>
      <c r="C9" s="143">
        <v>1</v>
      </c>
      <c r="D9" s="144">
        <v>4</v>
      </c>
      <c r="E9" s="168">
        <v>1</v>
      </c>
      <c r="F9" s="169">
        <v>44.627232142857146</v>
      </c>
      <c r="G9" s="170">
        <v>1</v>
      </c>
      <c r="H9" s="171">
        <v>96</v>
      </c>
      <c r="I9" s="145">
        <v>1</v>
      </c>
      <c r="J9" s="146">
        <v>71.430000000000007</v>
      </c>
      <c r="K9" s="170" t="s">
        <v>59</v>
      </c>
      <c r="L9" s="144">
        <v>8</v>
      </c>
      <c r="M9" s="168">
        <v>1</v>
      </c>
      <c r="N9" s="147">
        <v>2</v>
      </c>
      <c r="O9" s="148">
        <v>0</v>
      </c>
      <c r="P9" s="149">
        <v>1</v>
      </c>
      <c r="Q9" s="150">
        <v>1</v>
      </c>
      <c r="R9" s="151">
        <v>4</v>
      </c>
      <c r="S9" s="152">
        <v>2</v>
      </c>
      <c r="T9" s="168">
        <v>0</v>
      </c>
      <c r="U9" s="172">
        <v>0</v>
      </c>
      <c r="V9" s="153">
        <v>7</v>
      </c>
      <c r="W9" s="154">
        <f>E9+G9+I9+M9+P9+T9+U9</f>
        <v>5</v>
      </c>
      <c r="X9" s="154">
        <f t="shared" si="0"/>
        <v>2</v>
      </c>
    </row>
    <row r="10" spans="1:24">
      <c r="A10" s="133" t="s">
        <v>26</v>
      </c>
      <c r="B10" s="12">
        <v>2031</v>
      </c>
      <c r="C10" s="63">
        <v>3</v>
      </c>
      <c r="D10" s="78">
        <v>10</v>
      </c>
      <c r="E10" s="79">
        <v>0</v>
      </c>
      <c r="F10" s="68">
        <v>17.542097488921712</v>
      </c>
      <c r="G10" s="83">
        <v>0</v>
      </c>
      <c r="H10" s="90">
        <v>162</v>
      </c>
      <c r="I10" s="110">
        <v>0</v>
      </c>
      <c r="J10" s="87">
        <v>23.63</v>
      </c>
      <c r="K10" s="83">
        <v>0</v>
      </c>
      <c r="L10" s="78">
        <v>7</v>
      </c>
      <c r="M10" s="79">
        <v>0</v>
      </c>
      <c r="N10" s="94">
        <v>1</v>
      </c>
      <c r="O10" s="28">
        <v>0</v>
      </c>
      <c r="P10" s="37">
        <v>0</v>
      </c>
      <c r="Q10" s="100">
        <v>1</v>
      </c>
      <c r="R10" s="105">
        <v>20</v>
      </c>
      <c r="S10" s="30">
        <v>4</v>
      </c>
      <c r="T10" s="79">
        <v>0</v>
      </c>
      <c r="U10" s="166">
        <v>0</v>
      </c>
      <c r="V10" s="41">
        <v>9</v>
      </c>
      <c r="W10" s="14">
        <f>E10+G10+I10+K10+M10+P10+Q10+T10+U10</f>
        <v>1</v>
      </c>
      <c r="X10" s="13">
        <f t="shared" si="0"/>
        <v>8</v>
      </c>
    </row>
    <row r="11" spans="1:24">
      <c r="A11" s="132" t="s">
        <v>87</v>
      </c>
      <c r="B11" s="17">
        <v>636</v>
      </c>
      <c r="C11" s="62">
        <v>2</v>
      </c>
      <c r="D11" s="76">
        <v>4</v>
      </c>
      <c r="E11" s="77">
        <v>0</v>
      </c>
      <c r="F11" s="67">
        <v>7.9198113207547172</v>
      </c>
      <c r="G11" s="82">
        <v>0</v>
      </c>
      <c r="H11" s="89">
        <v>23</v>
      </c>
      <c r="I11" s="109">
        <v>0</v>
      </c>
      <c r="J11" s="86">
        <v>36.159999999999997</v>
      </c>
      <c r="K11" s="82" t="s">
        <v>59</v>
      </c>
      <c r="L11" s="76">
        <v>5</v>
      </c>
      <c r="M11" s="77">
        <v>0</v>
      </c>
      <c r="N11" s="93">
        <v>1</v>
      </c>
      <c r="O11" s="27">
        <v>0</v>
      </c>
      <c r="P11" s="36">
        <v>0</v>
      </c>
      <c r="Q11" s="97">
        <v>1</v>
      </c>
      <c r="R11" s="104">
        <v>6</v>
      </c>
      <c r="S11" s="26">
        <v>0</v>
      </c>
      <c r="T11" s="77">
        <v>0</v>
      </c>
      <c r="U11" s="164">
        <v>0</v>
      </c>
      <c r="V11" s="38">
        <v>8</v>
      </c>
      <c r="W11" s="16">
        <f>E11+G11+I11+M11+P11+Q11+T11+U11</f>
        <v>1</v>
      </c>
      <c r="X11" s="15">
        <f t="shared" si="0"/>
        <v>7</v>
      </c>
    </row>
    <row r="12" spans="1:24">
      <c r="A12" s="132" t="s">
        <v>29</v>
      </c>
      <c r="B12" s="17">
        <v>2057</v>
      </c>
      <c r="C12" s="62">
        <v>3</v>
      </c>
      <c r="D12" s="76">
        <v>2</v>
      </c>
      <c r="E12" s="77">
        <v>0</v>
      </c>
      <c r="F12" s="67">
        <v>14.541079241614002</v>
      </c>
      <c r="G12" s="82">
        <v>0</v>
      </c>
      <c r="H12" s="89">
        <v>130</v>
      </c>
      <c r="I12" s="109">
        <v>0</v>
      </c>
      <c r="J12" s="86">
        <v>47.64</v>
      </c>
      <c r="K12" s="82">
        <v>0</v>
      </c>
      <c r="L12" s="76">
        <v>29</v>
      </c>
      <c r="M12" s="77">
        <v>1</v>
      </c>
      <c r="N12" s="93">
        <v>1</v>
      </c>
      <c r="O12" s="27">
        <v>0</v>
      </c>
      <c r="P12" s="36">
        <v>0</v>
      </c>
      <c r="Q12" s="97">
        <v>1</v>
      </c>
      <c r="R12" s="104">
        <v>20</v>
      </c>
      <c r="S12" s="26">
        <v>5</v>
      </c>
      <c r="T12" s="77">
        <v>0</v>
      </c>
      <c r="U12" s="164">
        <v>0</v>
      </c>
      <c r="V12" s="39">
        <v>9</v>
      </c>
      <c r="W12" s="16">
        <f>E12+G12+I12+K12+M12+P12+Q12+T12+U12</f>
        <v>2</v>
      </c>
      <c r="X12" s="15">
        <f t="shared" si="0"/>
        <v>7</v>
      </c>
    </row>
    <row r="13" spans="1:24">
      <c r="A13" s="132" t="s">
        <v>60</v>
      </c>
      <c r="B13" s="17">
        <v>810</v>
      </c>
      <c r="C13" s="62">
        <v>2</v>
      </c>
      <c r="D13" s="76">
        <v>4</v>
      </c>
      <c r="E13" s="77">
        <v>0</v>
      </c>
      <c r="F13" s="67">
        <v>3.8481481481481481</v>
      </c>
      <c r="G13" s="82">
        <v>0</v>
      </c>
      <c r="H13" s="89">
        <v>33</v>
      </c>
      <c r="I13" s="109">
        <v>0</v>
      </c>
      <c r="J13" s="86">
        <v>55.56</v>
      </c>
      <c r="K13" s="82" t="s">
        <v>59</v>
      </c>
      <c r="L13" s="76">
        <v>5</v>
      </c>
      <c r="M13" s="77">
        <v>0</v>
      </c>
      <c r="N13" s="93">
        <v>1</v>
      </c>
      <c r="O13" s="27">
        <v>0</v>
      </c>
      <c r="P13" s="36">
        <v>0</v>
      </c>
      <c r="Q13" s="97">
        <v>1</v>
      </c>
      <c r="R13" s="104">
        <v>6</v>
      </c>
      <c r="S13" s="26">
        <v>2</v>
      </c>
      <c r="T13" s="77">
        <v>0</v>
      </c>
      <c r="U13" s="164">
        <v>0</v>
      </c>
      <c r="V13" s="38">
        <v>8</v>
      </c>
      <c r="W13" s="16">
        <f>E13+G13+I13+M13+P13+Q13+T13+U13</f>
        <v>1</v>
      </c>
      <c r="X13" s="15">
        <f t="shared" si="0"/>
        <v>7</v>
      </c>
    </row>
    <row r="14" spans="1:24">
      <c r="A14" s="131" t="s">
        <v>88</v>
      </c>
      <c r="B14" s="18">
        <v>262</v>
      </c>
      <c r="C14" s="118">
        <v>1</v>
      </c>
      <c r="D14" s="73">
        <v>1</v>
      </c>
      <c r="E14" s="125">
        <v>0</v>
      </c>
      <c r="F14" s="126">
        <v>3.1717557251908395</v>
      </c>
      <c r="G14" s="127">
        <v>0</v>
      </c>
      <c r="H14" s="128">
        <v>9</v>
      </c>
      <c r="I14" s="119">
        <v>0</v>
      </c>
      <c r="J14" s="120">
        <v>49.62</v>
      </c>
      <c r="K14" s="127" t="s">
        <v>59</v>
      </c>
      <c r="L14" s="73">
        <v>2</v>
      </c>
      <c r="M14" s="125">
        <v>0</v>
      </c>
      <c r="N14" s="121">
        <v>1</v>
      </c>
      <c r="O14" s="113">
        <v>0</v>
      </c>
      <c r="P14" s="112">
        <v>1</v>
      </c>
      <c r="Q14" s="122">
        <v>0</v>
      </c>
      <c r="R14" s="123">
        <v>4</v>
      </c>
      <c r="S14" s="24">
        <v>0</v>
      </c>
      <c r="T14" s="125">
        <v>0</v>
      </c>
      <c r="U14" s="162">
        <v>0</v>
      </c>
      <c r="V14" s="115">
        <v>7</v>
      </c>
      <c r="W14" s="19">
        <f>E14+G14+I14+M14+P14+T14+U14</f>
        <v>1</v>
      </c>
      <c r="X14" s="19">
        <f t="shared" si="0"/>
        <v>6</v>
      </c>
    </row>
    <row r="15" spans="1:24">
      <c r="A15" s="131" t="s">
        <v>37</v>
      </c>
      <c r="B15" s="18">
        <v>588</v>
      </c>
      <c r="C15" s="118">
        <v>2</v>
      </c>
      <c r="D15" s="73">
        <v>2</v>
      </c>
      <c r="E15" s="125">
        <v>0</v>
      </c>
      <c r="F15" s="126">
        <v>4.5255102040816331</v>
      </c>
      <c r="G15" s="127">
        <v>0</v>
      </c>
      <c r="H15" s="128">
        <v>19</v>
      </c>
      <c r="I15" s="119">
        <v>0</v>
      </c>
      <c r="J15" s="120">
        <v>39.119999999999997</v>
      </c>
      <c r="K15" s="127" t="s">
        <v>59</v>
      </c>
      <c r="L15" s="73">
        <v>22</v>
      </c>
      <c r="M15" s="125">
        <v>1</v>
      </c>
      <c r="N15" s="121">
        <v>1</v>
      </c>
      <c r="O15" s="113">
        <v>0</v>
      </c>
      <c r="P15" s="112">
        <v>0</v>
      </c>
      <c r="Q15" s="124">
        <v>1</v>
      </c>
      <c r="R15" s="123">
        <v>6</v>
      </c>
      <c r="S15" s="24">
        <v>6</v>
      </c>
      <c r="T15" s="125">
        <v>1</v>
      </c>
      <c r="U15" s="162">
        <v>0</v>
      </c>
      <c r="V15" s="115">
        <v>8</v>
      </c>
      <c r="W15" s="20">
        <f>E15+G15+I15+M15+P15+Q15+T15+U15</f>
        <v>3</v>
      </c>
      <c r="X15" s="19">
        <f t="shared" si="0"/>
        <v>5</v>
      </c>
    </row>
    <row r="16" spans="1:24">
      <c r="A16" s="132" t="s">
        <v>38</v>
      </c>
      <c r="B16" s="17">
        <v>1767</v>
      </c>
      <c r="C16" s="62">
        <v>3</v>
      </c>
      <c r="D16" s="76">
        <v>7</v>
      </c>
      <c r="E16" s="77">
        <v>0</v>
      </c>
      <c r="F16" s="67">
        <v>10.404074702886248</v>
      </c>
      <c r="G16" s="82">
        <v>0</v>
      </c>
      <c r="H16" s="89">
        <v>55</v>
      </c>
      <c r="I16" s="109">
        <v>0</v>
      </c>
      <c r="J16" s="86">
        <v>29.43</v>
      </c>
      <c r="K16" s="82">
        <v>0</v>
      </c>
      <c r="L16" s="76">
        <v>26</v>
      </c>
      <c r="M16" s="77">
        <v>1</v>
      </c>
      <c r="N16" s="93">
        <v>1</v>
      </c>
      <c r="O16" s="27">
        <v>0</v>
      </c>
      <c r="P16" s="36">
        <v>0</v>
      </c>
      <c r="Q16" s="97">
        <v>1</v>
      </c>
      <c r="R16" s="104">
        <v>20</v>
      </c>
      <c r="S16" s="26">
        <v>3</v>
      </c>
      <c r="T16" s="77">
        <v>0</v>
      </c>
      <c r="U16" s="164">
        <v>0</v>
      </c>
      <c r="V16" s="39">
        <v>9</v>
      </c>
      <c r="W16" s="16">
        <f>E16+G16+I16+K16+M16+P16+Q16+T16+U16</f>
        <v>2</v>
      </c>
      <c r="X16" s="15">
        <f t="shared" si="0"/>
        <v>7</v>
      </c>
    </row>
    <row r="17" spans="1:25">
      <c r="A17" s="131" t="s">
        <v>52</v>
      </c>
      <c r="B17" s="18">
        <v>506</v>
      </c>
      <c r="C17" s="118">
        <v>2</v>
      </c>
      <c r="D17" s="73">
        <v>3</v>
      </c>
      <c r="E17" s="125">
        <v>0</v>
      </c>
      <c r="F17" s="126">
        <v>9.8675889328063242</v>
      </c>
      <c r="G17" s="127">
        <v>0</v>
      </c>
      <c r="H17" s="128">
        <v>54</v>
      </c>
      <c r="I17" s="119">
        <v>0</v>
      </c>
      <c r="J17" s="120">
        <v>118.58</v>
      </c>
      <c r="K17" s="127" t="s">
        <v>59</v>
      </c>
      <c r="L17" s="73">
        <v>10</v>
      </c>
      <c r="M17" s="125">
        <v>1</v>
      </c>
      <c r="N17" s="121">
        <v>2</v>
      </c>
      <c r="O17" s="113">
        <v>0</v>
      </c>
      <c r="P17" s="112">
        <v>1</v>
      </c>
      <c r="Q17" s="124">
        <v>1</v>
      </c>
      <c r="R17" s="123">
        <v>6</v>
      </c>
      <c r="S17" s="24">
        <v>4</v>
      </c>
      <c r="T17" s="125">
        <v>0</v>
      </c>
      <c r="U17" s="162">
        <v>0</v>
      </c>
      <c r="V17" s="115">
        <v>8</v>
      </c>
      <c r="W17" s="20">
        <f>E17+G17+I17+M17+P17+Q17+T17+U17</f>
        <v>3</v>
      </c>
      <c r="X17" s="19">
        <f t="shared" si="0"/>
        <v>5</v>
      </c>
    </row>
    <row r="18" spans="1:25">
      <c r="A18" s="131" t="s">
        <v>55</v>
      </c>
      <c r="B18" s="18">
        <v>3095</v>
      </c>
      <c r="C18" s="118">
        <v>4</v>
      </c>
      <c r="D18" s="73">
        <v>9</v>
      </c>
      <c r="E18" s="125">
        <v>0</v>
      </c>
      <c r="F18" s="126">
        <v>19.404200323101776</v>
      </c>
      <c r="G18" s="127">
        <v>0</v>
      </c>
      <c r="H18" s="128">
        <v>215</v>
      </c>
      <c r="I18" s="119">
        <v>0</v>
      </c>
      <c r="J18" s="120">
        <v>45.23</v>
      </c>
      <c r="K18" s="127">
        <v>0</v>
      </c>
      <c r="L18" s="73">
        <v>21</v>
      </c>
      <c r="M18" s="125">
        <v>1</v>
      </c>
      <c r="N18" s="121">
        <v>2</v>
      </c>
      <c r="O18" s="113">
        <v>1</v>
      </c>
      <c r="P18" s="112">
        <v>1</v>
      </c>
      <c r="Q18" s="124">
        <v>1</v>
      </c>
      <c r="R18" s="123">
        <v>40</v>
      </c>
      <c r="S18" s="24">
        <v>22</v>
      </c>
      <c r="T18" s="125">
        <v>0</v>
      </c>
      <c r="U18" s="162">
        <v>0</v>
      </c>
      <c r="V18" s="117">
        <v>9</v>
      </c>
      <c r="W18" s="20">
        <f>E18+G18+I18+K18+M18+P18+Q18+T18+U18</f>
        <v>3</v>
      </c>
      <c r="X18" s="19">
        <f t="shared" si="0"/>
        <v>6</v>
      </c>
    </row>
    <row r="20" spans="1:25">
      <c r="A20" s="44" t="s">
        <v>85</v>
      </c>
      <c r="B20" s="45"/>
      <c r="C20" s="46"/>
      <c r="D20" s="47"/>
      <c r="E20" s="48"/>
      <c r="F20" s="49"/>
      <c r="G20" s="48"/>
      <c r="H20" s="46"/>
      <c r="I20" s="111"/>
      <c r="J20" s="50"/>
      <c r="K20" s="48"/>
      <c r="L20" s="46"/>
      <c r="M20" s="48"/>
      <c r="N20" s="46"/>
      <c r="O20" s="51"/>
      <c r="P20" s="52"/>
      <c r="Q20" s="53"/>
      <c r="R20" s="54"/>
      <c r="S20" s="46"/>
      <c r="T20" s="48"/>
      <c r="U20" s="52"/>
      <c r="V20" s="55"/>
      <c r="W20" s="56"/>
      <c r="X20" s="52"/>
      <c r="Y20" s="57"/>
    </row>
    <row r="21" spans="1:25">
      <c r="A21" s="106" t="s">
        <v>86</v>
      </c>
      <c r="Q21" s="23"/>
      <c r="Y21" s="135"/>
    </row>
    <row r="22" spans="1:25">
      <c r="A22" s="1" t="s">
        <v>84</v>
      </c>
      <c r="Y22" s="135"/>
    </row>
  </sheetData>
  <mergeCells count="18">
    <mergeCell ref="W3:W4"/>
    <mergeCell ref="X3:X4"/>
    <mergeCell ref="D4:E4"/>
    <mergeCell ref="F4:G4"/>
    <mergeCell ref="H4:I4"/>
    <mergeCell ref="J4:K4"/>
    <mergeCell ref="L4:M4"/>
    <mergeCell ref="N4:P4"/>
    <mergeCell ref="R4:T4"/>
    <mergeCell ref="A1:U1"/>
    <mergeCell ref="A2:U2"/>
    <mergeCell ref="D3:E3"/>
    <mergeCell ref="F3:G3"/>
    <mergeCell ref="H3:I3"/>
    <mergeCell ref="J3:K3"/>
    <mergeCell ref="L3:M3"/>
    <mergeCell ref="N3:P3"/>
    <mergeCell ref="R3:T3"/>
  </mergeCells>
  <dataValidations count="2">
    <dataValidation type="whole" showInputMessage="1" showErrorMessage="1" sqref="O20 O7:O18">
      <formula1>0</formula1>
      <formula2>1</formula2>
    </dataValidation>
    <dataValidation type="whole" showErrorMessage="1" sqref="O6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pane xSplit="2" ySplit="5" topLeftCell="C6" activePane="bottomRight" state="frozen"/>
      <selection activeCell="AD5" sqref="AD5"/>
      <selection pane="topRight" activeCell="AD5" sqref="AD5"/>
      <selection pane="bottomLeft" activeCell="AD5" sqref="AD5"/>
      <selection pane="bottomRight" activeCell="A20" sqref="A20"/>
    </sheetView>
  </sheetViews>
  <sheetFormatPr defaultColWidth="9.109375" defaultRowHeight="14.4"/>
  <cols>
    <col min="1" max="1" width="18.88671875" style="1" customWidth="1"/>
    <col min="2" max="2" width="7.5546875" style="1" bestFit="1" customWidth="1"/>
    <col min="3" max="3" width="4.88671875" style="135" customWidth="1"/>
    <col min="4" max="5" width="6.109375" style="135" customWidth="1"/>
    <col min="6" max="6" width="8" style="135" customWidth="1"/>
    <col min="7" max="7" width="6.33203125" style="135" customWidth="1"/>
    <col min="8" max="8" width="8" style="135" customWidth="1"/>
    <col min="9" max="9" width="5.88671875" style="135" customWidth="1"/>
    <col min="10" max="10" width="8" style="135" customWidth="1"/>
    <col min="11" max="11" width="5.33203125" style="135" customWidth="1"/>
    <col min="12" max="12" width="5.5546875" style="135" customWidth="1"/>
    <col min="13" max="13" width="6.109375" style="135" customWidth="1"/>
    <col min="14" max="15" width="5.109375" style="135" bestFit="1" customWidth="1"/>
    <col min="16" max="16" width="5.5546875" style="135" customWidth="1"/>
    <col min="17" max="17" width="7.88671875" style="135" customWidth="1"/>
    <col min="18" max="19" width="5.109375" style="135" bestFit="1" customWidth="1"/>
    <col min="20" max="20" width="5.88671875" style="135" customWidth="1"/>
    <col min="21" max="21" width="6.6640625" style="135" customWidth="1"/>
    <col min="22" max="24" width="5.109375" style="135" customWidth="1"/>
    <col min="25" max="25" width="21.109375" style="1" customWidth="1"/>
    <col min="26" max="16384" width="9.109375" style="1"/>
  </cols>
  <sheetData>
    <row r="1" spans="1:24" ht="18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4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4" ht="15.75" customHeight="1">
      <c r="A3" s="31"/>
      <c r="B3" s="32"/>
      <c r="C3" s="58"/>
      <c r="D3" s="185">
        <v>1</v>
      </c>
      <c r="E3" s="186"/>
      <c r="F3" s="187">
        <v>2</v>
      </c>
      <c r="G3" s="188"/>
      <c r="H3" s="185">
        <v>3</v>
      </c>
      <c r="I3" s="189"/>
      <c r="J3" s="187">
        <v>4</v>
      </c>
      <c r="K3" s="188"/>
      <c r="L3" s="185">
        <v>5</v>
      </c>
      <c r="M3" s="186"/>
      <c r="N3" s="187">
        <v>6</v>
      </c>
      <c r="O3" s="189"/>
      <c r="P3" s="188"/>
      <c r="Q3" s="95">
        <v>7</v>
      </c>
      <c r="R3" s="190">
        <v>8</v>
      </c>
      <c r="S3" s="191"/>
      <c r="T3" s="192"/>
      <c r="U3" s="5">
        <v>9</v>
      </c>
      <c r="V3" s="137"/>
      <c r="W3" s="174"/>
      <c r="X3" s="176"/>
    </row>
    <row r="4" spans="1:24" s="6" customFormat="1" ht="45" customHeight="1">
      <c r="A4" s="33"/>
      <c r="B4" s="33"/>
      <c r="C4" s="59"/>
      <c r="D4" s="178" t="s">
        <v>69</v>
      </c>
      <c r="E4" s="179"/>
      <c r="F4" s="180" t="s">
        <v>81</v>
      </c>
      <c r="G4" s="181"/>
      <c r="H4" s="178" t="s">
        <v>82</v>
      </c>
      <c r="I4" s="182"/>
      <c r="J4" s="180" t="s">
        <v>80</v>
      </c>
      <c r="K4" s="181"/>
      <c r="L4" s="178" t="s">
        <v>63</v>
      </c>
      <c r="M4" s="179"/>
      <c r="N4" s="180" t="s">
        <v>0</v>
      </c>
      <c r="O4" s="182"/>
      <c r="P4" s="181"/>
      <c r="Q4" s="96" t="s">
        <v>83</v>
      </c>
      <c r="R4" s="178" t="s">
        <v>75</v>
      </c>
      <c r="S4" s="182"/>
      <c r="T4" s="179"/>
      <c r="U4" s="101" t="s">
        <v>58</v>
      </c>
      <c r="V4" s="138"/>
      <c r="W4" s="175"/>
      <c r="X4" s="177"/>
    </row>
    <row r="5" spans="1:24" ht="97.5" customHeight="1">
      <c r="A5" s="140" t="s">
        <v>2</v>
      </c>
      <c r="B5" s="4" t="s">
        <v>62</v>
      </c>
      <c r="C5" s="43" t="s">
        <v>68</v>
      </c>
      <c r="D5" s="69" t="s">
        <v>1</v>
      </c>
      <c r="E5" s="70" t="s">
        <v>79</v>
      </c>
      <c r="F5" s="64" t="s">
        <v>89</v>
      </c>
      <c r="G5" s="43" t="s">
        <v>65</v>
      </c>
      <c r="H5" s="69" t="s">
        <v>73</v>
      </c>
      <c r="I5" s="4" t="s">
        <v>95</v>
      </c>
      <c r="J5" s="64" t="s">
        <v>90</v>
      </c>
      <c r="K5" s="43" t="s">
        <v>66</v>
      </c>
      <c r="L5" s="69" t="s">
        <v>91</v>
      </c>
      <c r="M5" s="70" t="s">
        <v>67</v>
      </c>
      <c r="N5" s="64" t="s">
        <v>74</v>
      </c>
      <c r="O5" s="4" t="s">
        <v>76</v>
      </c>
      <c r="P5" s="43" t="s">
        <v>96</v>
      </c>
      <c r="Q5" s="2" t="s">
        <v>64</v>
      </c>
      <c r="R5" s="69" t="s">
        <v>72</v>
      </c>
      <c r="S5" s="4" t="s">
        <v>70</v>
      </c>
      <c r="T5" s="70" t="s">
        <v>93</v>
      </c>
      <c r="U5" s="64" t="s">
        <v>94</v>
      </c>
      <c r="V5" s="139" t="s">
        <v>77</v>
      </c>
      <c r="W5" s="136" t="s">
        <v>57</v>
      </c>
      <c r="X5" s="141" t="s">
        <v>78</v>
      </c>
    </row>
    <row r="6" spans="1:24" ht="13.8" customHeight="1">
      <c r="A6" s="132" t="s">
        <v>19</v>
      </c>
      <c r="B6" s="17">
        <v>2224</v>
      </c>
      <c r="C6" s="62">
        <v>3</v>
      </c>
      <c r="D6" s="76">
        <v>6</v>
      </c>
      <c r="E6" s="77">
        <v>0</v>
      </c>
      <c r="F6" s="67">
        <v>9.9073741007194247</v>
      </c>
      <c r="G6" s="82">
        <v>0</v>
      </c>
      <c r="H6" s="89">
        <v>58</v>
      </c>
      <c r="I6" s="109">
        <v>0</v>
      </c>
      <c r="J6" s="86">
        <v>23.38</v>
      </c>
      <c r="K6" s="82">
        <v>0</v>
      </c>
      <c r="L6" s="76">
        <v>8</v>
      </c>
      <c r="M6" s="77">
        <v>0</v>
      </c>
      <c r="N6" s="93">
        <v>1</v>
      </c>
      <c r="O6" s="27">
        <v>1</v>
      </c>
      <c r="P6" s="36">
        <v>1</v>
      </c>
      <c r="Q6" s="97">
        <v>1</v>
      </c>
      <c r="R6" s="104">
        <v>20</v>
      </c>
      <c r="S6" s="26">
        <v>5</v>
      </c>
      <c r="T6" s="77">
        <v>0</v>
      </c>
      <c r="U6" s="164">
        <v>0</v>
      </c>
      <c r="V6" s="39">
        <v>9</v>
      </c>
      <c r="W6" s="16">
        <f t="shared" ref="W6:W7" si="0">E6+G6+I6+K6+M6+P6+Q6+T6+U6</f>
        <v>2</v>
      </c>
      <c r="X6" s="15">
        <f t="shared" ref="X6:X20" si="1">V6-W6</f>
        <v>7</v>
      </c>
    </row>
    <row r="7" spans="1:24" ht="13.8" customHeight="1">
      <c r="A7" s="132" t="s">
        <v>20</v>
      </c>
      <c r="B7" s="17">
        <v>2223</v>
      </c>
      <c r="C7" s="62">
        <v>3</v>
      </c>
      <c r="D7" s="76">
        <v>3</v>
      </c>
      <c r="E7" s="77">
        <v>0</v>
      </c>
      <c r="F7" s="67">
        <v>3.7296446243814665</v>
      </c>
      <c r="G7" s="82">
        <v>0</v>
      </c>
      <c r="H7" s="89">
        <v>47</v>
      </c>
      <c r="I7" s="109">
        <v>0</v>
      </c>
      <c r="J7" s="86">
        <v>21.14</v>
      </c>
      <c r="K7" s="82">
        <v>0</v>
      </c>
      <c r="L7" s="76">
        <v>8</v>
      </c>
      <c r="M7" s="77">
        <v>0</v>
      </c>
      <c r="N7" s="93">
        <v>1</v>
      </c>
      <c r="O7" s="27">
        <v>1</v>
      </c>
      <c r="P7" s="36">
        <v>1</v>
      </c>
      <c r="Q7" s="97">
        <v>1</v>
      </c>
      <c r="R7" s="104">
        <v>20</v>
      </c>
      <c r="S7" s="26">
        <v>10</v>
      </c>
      <c r="T7" s="77">
        <v>0</v>
      </c>
      <c r="U7" s="164">
        <v>0</v>
      </c>
      <c r="V7" s="39">
        <v>9</v>
      </c>
      <c r="W7" s="16">
        <f t="shared" si="0"/>
        <v>2</v>
      </c>
      <c r="X7" s="15">
        <f t="shared" si="1"/>
        <v>7</v>
      </c>
    </row>
    <row r="8" spans="1:24" ht="13.8" customHeight="1">
      <c r="A8" s="131" t="s">
        <v>22</v>
      </c>
      <c r="B8" s="18">
        <v>755</v>
      </c>
      <c r="C8" s="118">
        <v>2</v>
      </c>
      <c r="D8" s="73">
        <v>3</v>
      </c>
      <c r="E8" s="125">
        <v>0</v>
      </c>
      <c r="F8" s="126">
        <v>4.177483443708609</v>
      </c>
      <c r="G8" s="127">
        <v>0</v>
      </c>
      <c r="H8" s="128">
        <v>69</v>
      </c>
      <c r="I8" s="119">
        <v>0</v>
      </c>
      <c r="J8" s="120">
        <v>56.95</v>
      </c>
      <c r="K8" s="127" t="s">
        <v>59</v>
      </c>
      <c r="L8" s="73">
        <v>8</v>
      </c>
      <c r="M8" s="125">
        <v>1</v>
      </c>
      <c r="N8" s="121">
        <v>1</v>
      </c>
      <c r="O8" s="113">
        <v>1</v>
      </c>
      <c r="P8" s="112">
        <v>1</v>
      </c>
      <c r="Q8" s="124">
        <v>1</v>
      </c>
      <c r="R8" s="123">
        <v>6</v>
      </c>
      <c r="S8" s="24">
        <v>4</v>
      </c>
      <c r="T8" s="125">
        <v>0</v>
      </c>
      <c r="U8" s="162">
        <v>0</v>
      </c>
      <c r="V8" s="115">
        <v>8</v>
      </c>
      <c r="W8" s="20">
        <f>E8+G8+I8+M8+P8+Q8+T8+U8</f>
        <v>3</v>
      </c>
      <c r="X8" s="19">
        <f t="shared" si="1"/>
        <v>5</v>
      </c>
    </row>
    <row r="9" spans="1:24">
      <c r="A9" s="131" t="s">
        <v>24</v>
      </c>
      <c r="B9" s="18">
        <v>1041</v>
      </c>
      <c r="C9" s="118">
        <v>3</v>
      </c>
      <c r="D9" s="73">
        <v>4</v>
      </c>
      <c r="E9" s="125">
        <v>0</v>
      </c>
      <c r="F9" s="126">
        <v>22.037463976945244</v>
      </c>
      <c r="G9" s="127">
        <v>0</v>
      </c>
      <c r="H9" s="128">
        <v>281</v>
      </c>
      <c r="I9" s="119">
        <v>1</v>
      </c>
      <c r="J9" s="120">
        <v>53.79</v>
      </c>
      <c r="K9" s="127">
        <v>0</v>
      </c>
      <c r="L9" s="73">
        <v>11</v>
      </c>
      <c r="M9" s="125">
        <v>1</v>
      </c>
      <c r="N9" s="121">
        <v>2</v>
      </c>
      <c r="O9" s="113">
        <v>1</v>
      </c>
      <c r="P9" s="112">
        <v>1</v>
      </c>
      <c r="Q9" s="124">
        <v>1</v>
      </c>
      <c r="R9" s="123">
        <v>20</v>
      </c>
      <c r="S9" s="24">
        <v>2</v>
      </c>
      <c r="T9" s="125">
        <v>0</v>
      </c>
      <c r="U9" s="162">
        <v>0</v>
      </c>
      <c r="V9" s="117">
        <v>9</v>
      </c>
      <c r="W9" s="20">
        <f>E9+G9+I9+K9+M9+P9+Q9+T9+U9</f>
        <v>4</v>
      </c>
      <c r="X9" s="19">
        <f t="shared" si="1"/>
        <v>5</v>
      </c>
    </row>
    <row r="10" spans="1:24">
      <c r="A10" s="131" t="s">
        <v>28</v>
      </c>
      <c r="B10" s="18">
        <v>661</v>
      </c>
      <c r="C10" s="118">
        <v>2</v>
      </c>
      <c r="D10" s="73">
        <v>2</v>
      </c>
      <c r="E10" s="125">
        <v>0</v>
      </c>
      <c r="F10" s="126">
        <v>15.128593040847202</v>
      </c>
      <c r="G10" s="127">
        <v>0</v>
      </c>
      <c r="H10" s="128">
        <v>47</v>
      </c>
      <c r="I10" s="119">
        <v>0</v>
      </c>
      <c r="J10" s="120">
        <v>37.82</v>
      </c>
      <c r="K10" s="127" t="s">
        <v>59</v>
      </c>
      <c r="L10" s="73">
        <v>2</v>
      </c>
      <c r="M10" s="125">
        <v>0</v>
      </c>
      <c r="N10" s="121">
        <v>1</v>
      </c>
      <c r="O10" s="113">
        <v>1</v>
      </c>
      <c r="P10" s="112">
        <v>1</v>
      </c>
      <c r="Q10" s="124">
        <v>1</v>
      </c>
      <c r="R10" s="123">
        <v>6</v>
      </c>
      <c r="S10" s="24">
        <v>4</v>
      </c>
      <c r="T10" s="125">
        <v>0</v>
      </c>
      <c r="U10" s="162">
        <v>0</v>
      </c>
      <c r="V10" s="115">
        <v>8</v>
      </c>
      <c r="W10" s="20">
        <f>E10+G10+I10+M10+P10+Q10+T10+U10</f>
        <v>2</v>
      </c>
      <c r="X10" s="19">
        <f t="shared" si="1"/>
        <v>6</v>
      </c>
    </row>
    <row r="11" spans="1:24">
      <c r="A11" s="131" t="s">
        <v>30</v>
      </c>
      <c r="B11" s="18">
        <v>772</v>
      </c>
      <c r="C11" s="118">
        <v>2</v>
      </c>
      <c r="D11" s="73">
        <v>2</v>
      </c>
      <c r="E11" s="125">
        <v>0</v>
      </c>
      <c r="F11" s="126">
        <v>12.983160621761659</v>
      </c>
      <c r="G11" s="127">
        <v>0</v>
      </c>
      <c r="H11" s="128">
        <v>38</v>
      </c>
      <c r="I11" s="119">
        <v>0</v>
      </c>
      <c r="J11" s="120">
        <v>68.650000000000006</v>
      </c>
      <c r="K11" s="127" t="s">
        <v>59</v>
      </c>
      <c r="L11" s="73">
        <v>10</v>
      </c>
      <c r="M11" s="125">
        <v>1</v>
      </c>
      <c r="N11" s="121">
        <v>1</v>
      </c>
      <c r="O11" s="113">
        <v>1</v>
      </c>
      <c r="P11" s="112">
        <v>1</v>
      </c>
      <c r="Q11" s="124">
        <v>1</v>
      </c>
      <c r="R11" s="123">
        <v>6</v>
      </c>
      <c r="S11" s="24">
        <v>8</v>
      </c>
      <c r="T11" s="125">
        <v>1</v>
      </c>
      <c r="U11" s="162">
        <v>0</v>
      </c>
      <c r="V11" s="115">
        <v>8</v>
      </c>
      <c r="W11" s="20">
        <f>E11+G11+I11+M11+P11+Q11+T11+U11</f>
        <v>4</v>
      </c>
      <c r="X11" s="19">
        <f t="shared" si="1"/>
        <v>4</v>
      </c>
    </row>
    <row r="12" spans="1:24">
      <c r="A12" s="131" t="s">
        <v>32</v>
      </c>
      <c r="B12" s="18">
        <v>1505</v>
      </c>
      <c r="C12" s="118">
        <v>3</v>
      </c>
      <c r="D12" s="73">
        <v>4</v>
      </c>
      <c r="E12" s="125">
        <v>0</v>
      </c>
      <c r="F12" s="126">
        <v>10.524916943521594</v>
      </c>
      <c r="G12" s="127">
        <v>0</v>
      </c>
      <c r="H12" s="128">
        <v>104</v>
      </c>
      <c r="I12" s="119">
        <v>0</v>
      </c>
      <c r="J12" s="120">
        <v>35.22</v>
      </c>
      <c r="K12" s="127">
        <v>0</v>
      </c>
      <c r="L12" s="73">
        <v>9</v>
      </c>
      <c r="M12" s="125">
        <v>1</v>
      </c>
      <c r="N12" s="121">
        <v>2</v>
      </c>
      <c r="O12" s="113">
        <v>1</v>
      </c>
      <c r="P12" s="112">
        <v>1</v>
      </c>
      <c r="Q12" s="124">
        <v>1</v>
      </c>
      <c r="R12" s="123">
        <v>20</v>
      </c>
      <c r="S12" s="24">
        <v>15</v>
      </c>
      <c r="T12" s="125">
        <v>0</v>
      </c>
      <c r="U12" s="162">
        <v>0</v>
      </c>
      <c r="V12" s="117">
        <v>9</v>
      </c>
      <c r="W12" s="20">
        <f>E12+G12+I12+K12+M12+P12+Q12+T12+U12</f>
        <v>3</v>
      </c>
      <c r="X12" s="19">
        <f t="shared" si="1"/>
        <v>6</v>
      </c>
    </row>
    <row r="13" spans="1:24">
      <c r="A13" s="131" t="s">
        <v>33</v>
      </c>
      <c r="B13" s="18">
        <v>615</v>
      </c>
      <c r="C13" s="118">
        <v>2</v>
      </c>
      <c r="D13" s="73">
        <v>3</v>
      </c>
      <c r="E13" s="125">
        <v>0</v>
      </c>
      <c r="F13" s="126">
        <v>9.9268292682926838</v>
      </c>
      <c r="G13" s="127">
        <v>0</v>
      </c>
      <c r="H13" s="128">
        <v>21</v>
      </c>
      <c r="I13" s="119">
        <v>0</v>
      </c>
      <c r="J13" s="120">
        <v>40.65</v>
      </c>
      <c r="K13" s="127" t="s">
        <v>59</v>
      </c>
      <c r="L13" s="73">
        <v>8</v>
      </c>
      <c r="M13" s="125">
        <v>1</v>
      </c>
      <c r="N13" s="121">
        <v>1</v>
      </c>
      <c r="O13" s="113">
        <v>1</v>
      </c>
      <c r="P13" s="112">
        <v>1</v>
      </c>
      <c r="Q13" s="124">
        <v>1</v>
      </c>
      <c r="R13" s="123">
        <v>6</v>
      </c>
      <c r="S13" s="24">
        <v>2</v>
      </c>
      <c r="T13" s="125">
        <v>0</v>
      </c>
      <c r="U13" s="162">
        <v>0</v>
      </c>
      <c r="V13" s="115">
        <v>8</v>
      </c>
      <c r="W13" s="20">
        <f>E13+G13+I13+M13+P13+Q13+T13+U13</f>
        <v>3</v>
      </c>
      <c r="X13" s="19">
        <f t="shared" si="1"/>
        <v>5</v>
      </c>
    </row>
    <row r="14" spans="1:24">
      <c r="A14" s="131" t="s">
        <v>39</v>
      </c>
      <c r="B14" s="18">
        <v>595</v>
      </c>
      <c r="C14" s="118">
        <v>2</v>
      </c>
      <c r="D14" s="73">
        <v>2</v>
      </c>
      <c r="E14" s="125">
        <v>0</v>
      </c>
      <c r="F14" s="126">
        <v>10.840336134453782</v>
      </c>
      <c r="G14" s="127">
        <v>0</v>
      </c>
      <c r="H14" s="128">
        <v>40</v>
      </c>
      <c r="I14" s="119">
        <v>0</v>
      </c>
      <c r="J14" s="120">
        <v>63.87</v>
      </c>
      <c r="K14" s="127" t="s">
        <v>59</v>
      </c>
      <c r="L14" s="73">
        <v>8</v>
      </c>
      <c r="M14" s="125">
        <v>1</v>
      </c>
      <c r="N14" s="121">
        <v>1</v>
      </c>
      <c r="O14" s="113">
        <v>1</v>
      </c>
      <c r="P14" s="112">
        <v>1</v>
      </c>
      <c r="Q14" s="124">
        <v>1</v>
      </c>
      <c r="R14" s="123">
        <v>6</v>
      </c>
      <c r="S14" s="24">
        <v>14</v>
      </c>
      <c r="T14" s="125">
        <v>1</v>
      </c>
      <c r="U14" s="162">
        <v>0</v>
      </c>
      <c r="V14" s="115">
        <v>8</v>
      </c>
      <c r="W14" s="20">
        <f>E14+G14+I14+M14+P14+Q14+T14+U14</f>
        <v>4</v>
      </c>
      <c r="X14" s="19">
        <f t="shared" si="1"/>
        <v>4</v>
      </c>
    </row>
    <row r="15" spans="1:24">
      <c r="A15" s="131" t="s">
        <v>40</v>
      </c>
      <c r="B15" s="18">
        <v>526</v>
      </c>
      <c r="C15" s="118">
        <v>2</v>
      </c>
      <c r="D15" s="73">
        <v>2</v>
      </c>
      <c r="E15" s="125">
        <v>0</v>
      </c>
      <c r="F15" s="126">
        <v>21.026615969581748</v>
      </c>
      <c r="G15" s="127">
        <v>0</v>
      </c>
      <c r="H15" s="128">
        <v>39</v>
      </c>
      <c r="I15" s="119">
        <v>0</v>
      </c>
      <c r="J15" s="120">
        <v>49.43</v>
      </c>
      <c r="K15" s="127" t="s">
        <v>59</v>
      </c>
      <c r="L15" s="73">
        <v>7</v>
      </c>
      <c r="M15" s="125">
        <v>1</v>
      </c>
      <c r="N15" s="121">
        <v>1</v>
      </c>
      <c r="O15" s="113">
        <v>1</v>
      </c>
      <c r="P15" s="112">
        <v>1</v>
      </c>
      <c r="Q15" s="124">
        <v>1</v>
      </c>
      <c r="R15" s="123">
        <v>6</v>
      </c>
      <c r="S15" s="24">
        <v>0</v>
      </c>
      <c r="T15" s="125">
        <v>0</v>
      </c>
      <c r="U15" s="162">
        <v>0</v>
      </c>
      <c r="V15" s="115">
        <v>8</v>
      </c>
      <c r="W15" s="20">
        <f>E15+G15+I15+M15+P15+Q15+T15+U15</f>
        <v>3</v>
      </c>
      <c r="X15" s="19">
        <f t="shared" si="1"/>
        <v>5</v>
      </c>
    </row>
    <row r="16" spans="1:24">
      <c r="A16" s="131" t="s">
        <v>43</v>
      </c>
      <c r="B16" s="18">
        <v>1835</v>
      </c>
      <c r="C16" s="118">
        <v>3</v>
      </c>
      <c r="D16" s="73">
        <v>5</v>
      </c>
      <c r="E16" s="125">
        <v>0</v>
      </c>
      <c r="F16" s="126">
        <v>12.092098092643052</v>
      </c>
      <c r="G16" s="127">
        <v>0</v>
      </c>
      <c r="H16" s="128">
        <v>382</v>
      </c>
      <c r="I16" s="119">
        <v>1</v>
      </c>
      <c r="J16" s="120">
        <v>21.8</v>
      </c>
      <c r="K16" s="127">
        <v>0</v>
      </c>
      <c r="L16" s="73">
        <v>20</v>
      </c>
      <c r="M16" s="125">
        <v>1</v>
      </c>
      <c r="N16" s="121">
        <v>1</v>
      </c>
      <c r="O16" s="113">
        <v>1</v>
      </c>
      <c r="P16" s="112">
        <v>1</v>
      </c>
      <c r="Q16" s="124">
        <v>1</v>
      </c>
      <c r="R16" s="123">
        <v>20</v>
      </c>
      <c r="S16" s="24">
        <v>6</v>
      </c>
      <c r="T16" s="125">
        <v>0</v>
      </c>
      <c r="U16" s="162">
        <v>0</v>
      </c>
      <c r="V16" s="117">
        <v>9</v>
      </c>
      <c r="W16" s="20">
        <f>E16+G16+I16+K16+M16+P16+Q16+T16+U16</f>
        <v>4</v>
      </c>
      <c r="X16" s="19">
        <f t="shared" si="1"/>
        <v>5</v>
      </c>
    </row>
    <row r="17" spans="1:25">
      <c r="A17" s="131" t="s">
        <v>45</v>
      </c>
      <c r="B17" s="18">
        <v>304</v>
      </c>
      <c r="C17" s="118">
        <v>1</v>
      </c>
      <c r="D17" s="73">
        <v>2</v>
      </c>
      <c r="E17" s="125">
        <v>0</v>
      </c>
      <c r="F17" s="126">
        <v>17.309210526315791</v>
      </c>
      <c r="G17" s="127">
        <v>0</v>
      </c>
      <c r="H17" s="128">
        <v>42</v>
      </c>
      <c r="I17" s="119">
        <v>0</v>
      </c>
      <c r="J17" s="120">
        <v>59.21</v>
      </c>
      <c r="K17" s="127" t="s">
        <v>59</v>
      </c>
      <c r="L17" s="73">
        <v>6</v>
      </c>
      <c r="M17" s="125">
        <v>1</v>
      </c>
      <c r="N17" s="121">
        <v>1</v>
      </c>
      <c r="O17" s="113">
        <v>1</v>
      </c>
      <c r="P17" s="112">
        <v>1</v>
      </c>
      <c r="Q17" s="122">
        <v>1</v>
      </c>
      <c r="R17" s="123">
        <v>4</v>
      </c>
      <c r="S17" s="24">
        <v>0</v>
      </c>
      <c r="T17" s="125">
        <v>0</v>
      </c>
      <c r="U17" s="162">
        <v>0</v>
      </c>
      <c r="V17" s="115">
        <v>7</v>
      </c>
      <c r="W17" s="19">
        <f>E17+G17+I17+M17+P17+T17+U17</f>
        <v>2</v>
      </c>
      <c r="X17" s="19">
        <f t="shared" si="1"/>
        <v>5</v>
      </c>
    </row>
    <row r="18" spans="1:25">
      <c r="A18" s="131" t="s">
        <v>49</v>
      </c>
      <c r="B18" s="18">
        <v>618</v>
      </c>
      <c r="C18" s="118">
        <v>2</v>
      </c>
      <c r="D18" s="73">
        <v>3</v>
      </c>
      <c r="E18" s="125">
        <v>0</v>
      </c>
      <c r="F18" s="126">
        <v>16.181229773462782</v>
      </c>
      <c r="G18" s="127">
        <v>0</v>
      </c>
      <c r="H18" s="128">
        <v>41</v>
      </c>
      <c r="I18" s="119">
        <v>0</v>
      </c>
      <c r="J18" s="120">
        <v>40.450000000000003</v>
      </c>
      <c r="K18" s="127" t="s">
        <v>59</v>
      </c>
      <c r="L18" s="73">
        <v>5</v>
      </c>
      <c r="M18" s="125">
        <v>0</v>
      </c>
      <c r="N18" s="121">
        <v>1</v>
      </c>
      <c r="O18" s="113">
        <v>1</v>
      </c>
      <c r="P18" s="112">
        <v>1</v>
      </c>
      <c r="Q18" s="124">
        <v>1</v>
      </c>
      <c r="R18" s="123">
        <v>6</v>
      </c>
      <c r="S18" s="24">
        <v>5</v>
      </c>
      <c r="T18" s="125">
        <v>0</v>
      </c>
      <c r="U18" s="162">
        <v>0</v>
      </c>
      <c r="V18" s="115">
        <v>8</v>
      </c>
      <c r="W18" s="20">
        <f>E18+G18+I18+M18+P18+Q18+T18+U18</f>
        <v>2</v>
      </c>
      <c r="X18" s="19">
        <f t="shared" si="1"/>
        <v>6</v>
      </c>
    </row>
    <row r="19" spans="1:25">
      <c r="A19" s="131" t="s">
        <v>11</v>
      </c>
      <c r="B19" s="18">
        <v>1458</v>
      </c>
      <c r="C19" s="118">
        <v>3</v>
      </c>
      <c r="D19" s="73">
        <v>10</v>
      </c>
      <c r="E19" s="125">
        <v>0</v>
      </c>
      <c r="F19" s="126">
        <v>13.718106995884774</v>
      </c>
      <c r="G19" s="127">
        <v>0</v>
      </c>
      <c r="H19" s="128">
        <v>147</v>
      </c>
      <c r="I19" s="119">
        <v>0</v>
      </c>
      <c r="J19" s="120">
        <v>61.04</v>
      </c>
      <c r="K19" s="127">
        <v>1</v>
      </c>
      <c r="L19" s="73">
        <v>20</v>
      </c>
      <c r="M19" s="125">
        <v>1</v>
      </c>
      <c r="N19" s="121">
        <v>1</v>
      </c>
      <c r="O19" s="113">
        <v>1</v>
      </c>
      <c r="P19" s="112">
        <v>1</v>
      </c>
      <c r="Q19" s="124">
        <v>1</v>
      </c>
      <c r="R19" s="123">
        <v>20</v>
      </c>
      <c r="S19" s="24">
        <v>4</v>
      </c>
      <c r="T19" s="125">
        <v>0</v>
      </c>
      <c r="U19" s="162">
        <v>0</v>
      </c>
      <c r="V19" s="117">
        <v>9</v>
      </c>
      <c r="W19" s="20">
        <f>E19+G19+I19+K19+M19+P19+Q19+T19+U19</f>
        <v>4</v>
      </c>
      <c r="X19" s="19">
        <f t="shared" si="1"/>
        <v>5</v>
      </c>
    </row>
    <row r="20" spans="1:25">
      <c r="A20" s="131" t="s">
        <v>56</v>
      </c>
      <c r="B20" s="18">
        <v>579</v>
      </c>
      <c r="C20" s="118">
        <v>2</v>
      </c>
      <c r="D20" s="73">
        <v>3</v>
      </c>
      <c r="E20" s="125">
        <v>0</v>
      </c>
      <c r="F20" s="126">
        <v>21.492227979274613</v>
      </c>
      <c r="G20" s="127">
        <v>0</v>
      </c>
      <c r="H20" s="128">
        <v>43</v>
      </c>
      <c r="I20" s="119">
        <v>0</v>
      </c>
      <c r="J20" s="120">
        <v>72.540000000000006</v>
      </c>
      <c r="K20" s="127" t="s">
        <v>59</v>
      </c>
      <c r="L20" s="73">
        <v>6</v>
      </c>
      <c r="M20" s="125">
        <v>1</v>
      </c>
      <c r="N20" s="121">
        <v>2</v>
      </c>
      <c r="O20" s="113">
        <v>1</v>
      </c>
      <c r="P20" s="112">
        <v>1</v>
      </c>
      <c r="Q20" s="124">
        <v>1</v>
      </c>
      <c r="R20" s="123">
        <v>6</v>
      </c>
      <c r="S20" s="24">
        <v>3</v>
      </c>
      <c r="T20" s="125">
        <v>0</v>
      </c>
      <c r="U20" s="162">
        <v>0</v>
      </c>
      <c r="V20" s="115">
        <v>8</v>
      </c>
      <c r="W20" s="20">
        <f>E20+G20+I20+M20+P20+Q20+T20+U20</f>
        <v>3</v>
      </c>
      <c r="X20" s="19">
        <f t="shared" si="1"/>
        <v>5</v>
      </c>
    </row>
    <row r="22" spans="1:25">
      <c r="A22" s="44" t="s">
        <v>85</v>
      </c>
      <c r="B22" s="45"/>
      <c r="C22" s="46"/>
      <c r="D22" s="47"/>
      <c r="E22" s="48"/>
      <c r="F22" s="49"/>
      <c r="G22" s="48"/>
      <c r="H22" s="46"/>
      <c r="I22" s="111"/>
      <c r="J22" s="50"/>
      <c r="K22" s="48"/>
      <c r="L22" s="46"/>
      <c r="M22" s="48"/>
      <c r="N22" s="46"/>
      <c r="O22" s="51"/>
      <c r="P22" s="52"/>
      <c r="Q22" s="53"/>
      <c r="R22" s="54"/>
      <c r="S22" s="46"/>
      <c r="T22" s="48"/>
      <c r="U22" s="52"/>
      <c r="V22" s="55"/>
      <c r="W22" s="56"/>
      <c r="X22" s="52"/>
      <c r="Y22" s="57"/>
    </row>
    <row r="23" spans="1:25">
      <c r="A23" s="106" t="s">
        <v>86</v>
      </c>
      <c r="Q23" s="23"/>
      <c r="Y23" s="135"/>
    </row>
    <row r="24" spans="1:25">
      <c r="A24" s="1" t="s">
        <v>84</v>
      </c>
      <c r="Y24" s="135"/>
    </row>
  </sheetData>
  <mergeCells count="18">
    <mergeCell ref="W3:W4"/>
    <mergeCell ref="X3:X4"/>
    <mergeCell ref="D4:E4"/>
    <mergeCell ref="F4:G4"/>
    <mergeCell ref="H4:I4"/>
    <mergeCell ref="J4:K4"/>
    <mergeCell ref="L4:M4"/>
    <mergeCell ref="N4:P4"/>
    <mergeCell ref="R4:T4"/>
    <mergeCell ref="A1:U1"/>
    <mergeCell ref="A2:U2"/>
    <mergeCell ref="D3:E3"/>
    <mergeCell ref="F3:G3"/>
    <mergeCell ref="H3:I3"/>
    <mergeCell ref="J3:K3"/>
    <mergeCell ref="L3:M3"/>
    <mergeCell ref="N3:P3"/>
    <mergeCell ref="R3:T3"/>
  </mergeCells>
  <dataValidations count="1">
    <dataValidation type="whole" showInputMessage="1" showErrorMessage="1" sqref="O22 O6:O20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>&amp;C&amp;P/&amp;N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Celkem - VS19</vt:lpstr>
      <vt:lpstr>PROFI - VS19</vt:lpstr>
      <vt:lpstr>SK HL - VS19</vt:lpstr>
      <vt:lpstr>SK JA - VS19 </vt:lpstr>
      <vt:lpstr>SK RpR - VS19 </vt:lpstr>
      <vt:lpstr>SK VM - VS19 </vt:lpstr>
      <vt:lpstr>SK - VS19</vt:lpstr>
      <vt:lpstr>'Celkem - VS19'!Názvy_tisku</vt:lpstr>
      <vt:lpstr>'PROFI - VS19'!Názvy_tisku</vt:lpstr>
      <vt:lpstr>'SK - VS19'!Názvy_tisku</vt:lpstr>
      <vt:lpstr>'SK HL - VS19'!Názvy_tisku</vt:lpstr>
      <vt:lpstr>'SK JA - VS19 '!Názvy_tisku</vt:lpstr>
      <vt:lpstr>'SK RpR - VS19 '!Názvy_tisku</vt:lpstr>
      <vt:lpstr>'SK VM - VS19 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tomancova</dc:creator>
  <cp:lastModifiedBy>MVK</cp:lastModifiedBy>
  <cp:lastPrinted>2020-04-29T11:34:00Z</cp:lastPrinted>
  <dcterms:created xsi:type="dcterms:W3CDTF">2017-04-03T07:50:41Z</dcterms:created>
  <dcterms:modified xsi:type="dcterms:W3CDTF">2020-05-19T10:28:43Z</dcterms:modified>
</cp:coreProperties>
</file>